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Isabel\Dropbox (HIN)\HIN - MSK\2. ESCAPE\Commissioning Models\Cost saving and ROI calculator\"/>
    </mc:Choice>
  </mc:AlternateContent>
  <xr:revisionPtr revIDLastSave="0" documentId="13_ncr:1_{FDD37F13-A509-415B-8DF3-B73809101177}" xr6:coauthVersionLast="41" xr6:coauthVersionMax="41" xr10:uidLastSave="{00000000-0000-0000-0000-000000000000}"/>
  <workbookProtection workbookAlgorithmName="SHA-512" workbookHashValue="adVN1NV+n4bY21w+U98vH1W0SZY7+CXU8jGcGUcqQ68/NBvPVbfAWjnP3uiPOP+VCuJqq0FXCCBc4rXjvpsxvg==" workbookSaltValue="/CpwIIB6/zOSw04TcUoMCA==" workbookSpinCount="100000" lockStructure="1"/>
  <bookViews>
    <workbookView xWindow="-120" yWindow="-120" windowWidth="20730" windowHeight="11160" activeTab="1" xr2:uid="{00000000-000D-0000-FFFF-FFFF00000000}"/>
  </bookViews>
  <sheets>
    <sheet name="Delivery inputs" sheetId="3" r:id="rId1"/>
    <sheet name="Cost Savings and ROI model" sheetId="1" r:id="rId2"/>
  </sheets>
  <definedNames>
    <definedName name="_xlnm.Print_Area" localSheetId="1">'Cost Savings and ROI model'!$A$1:$L$18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3" l="1"/>
  <c r="C9" i="3" s="1"/>
  <c r="D11" i="1"/>
  <c r="E11" i="1" s="1"/>
  <c r="D7" i="1"/>
  <c r="E7" i="1" s="1"/>
  <c r="A11" i="1"/>
  <c r="B11" i="1" s="1"/>
  <c r="B7" i="1" l="1"/>
  <c r="C11" i="1" l="1"/>
  <c r="F11" i="1" s="1"/>
  <c r="C7" i="1"/>
  <c r="F7" i="1" s="1"/>
  <c r="G7" i="1"/>
</calcChain>
</file>

<file path=xl/sharedStrings.xml><?xml version="1.0" encoding="utf-8"?>
<sst xmlns="http://schemas.openxmlformats.org/spreadsheetml/2006/main" count="45" uniqueCount="45">
  <si>
    <t>Number of sessions</t>
  </si>
  <si>
    <t>Cost of delivery for total population</t>
  </si>
  <si>
    <t>Total savings per year</t>
  </si>
  <si>
    <t>Fitness instructor (level 3)</t>
  </si>
  <si>
    <t>Total saving per year for 5% population</t>
  </si>
  <si>
    <t>Net saving per year for 5% population</t>
  </si>
  <si>
    <t>Cost of delivery for 5% population</t>
  </si>
  <si>
    <t>Delivery input costs:</t>
  </si>
  <si>
    <r>
      <t xml:space="preserve">Cost of delivery per person </t>
    </r>
    <r>
      <rPr>
        <b/>
        <sz val="14"/>
        <color theme="0"/>
        <rFont val="Calibri"/>
        <family val="2"/>
      </rPr>
      <t>(Note: to adjust delivery costs click on 'Delivery inputs' tab below)</t>
    </r>
  </si>
  <si>
    <t>Cost of venue per session</t>
  </si>
  <si>
    <t>National</t>
  </si>
  <si>
    <t>ESCAPE-pain programme - Cost Saving and Return on Investment Calculator</t>
  </si>
  <si>
    <t>Net savings per year (i.e. total savings per year minus delivery costs)</t>
  </si>
  <si>
    <t>B4 therapy assistant</t>
  </si>
  <si>
    <t>B5 physio/AHP</t>
  </si>
  <si>
    <t>B6 physio/AHP</t>
  </si>
  <si>
    <t>B8a physio/AHP</t>
  </si>
  <si>
    <t>B7 physio/AHP</t>
  </si>
  <si>
    <t>Training cost (£300/facilitator)</t>
  </si>
  <si>
    <t>Combined hourly rate of facilitator(s) (1)</t>
  </si>
  <si>
    <r>
      <rPr>
        <sz val="10"/>
        <color rgb="FF000000"/>
        <rFont val="Wingdings"/>
        <charset val="2"/>
      </rPr>
      <t>è</t>
    </r>
    <r>
      <rPr>
        <sz val="10"/>
        <color rgb="FF000000"/>
        <rFont val="Calibri"/>
        <family val="2"/>
      </rPr>
      <t>A group size of 10-12 participants is recommended</t>
    </r>
  </si>
  <si>
    <r>
      <rPr>
        <sz val="10"/>
        <color rgb="FF000000"/>
        <rFont val="Wingdings"/>
        <charset val="2"/>
      </rPr>
      <t>è</t>
    </r>
    <r>
      <rPr>
        <sz val="10"/>
        <color rgb="FF000000"/>
        <rFont val="Calibri"/>
        <family val="2"/>
      </rPr>
      <t>Venue hire cost may not be applicable to your setting (e.g. in NHS settings)</t>
    </r>
  </si>
  <si>
    <r>
      <rPr>
        <sz val="10"/>
        <color rgb="FF000000"/>
        <rFont val="Wingdings"/>
        <charset val="2"/>
      </rPr>
      <t>è</t>
    </r>
    <r>
      <rPr>
        <sz val="10"/>
        <color rgb="FF000000"/>
        <rFont val="Calibri"/>
        <family val="2"/>
      </rPr>
      <t>To be ESCAPE-pain each course must comprise 10-12 sessions over 5-6 weeks.</t>
    </r>
  </si>
  <si>
    <t>Number of participants per course</t>
  </si>
  <si>
    <t>Number of facilitators per course</t>
  </si>
  <si>
    <t>Additional costs</t>
  </si>
  <si>
    <r>
      <rPr>
        <sz val="10"/>
        <color rgb="FF000000"/>
        <rFont val="Wingdings"/>
        <charset val="2"/>
      </rPr>
      <t>è</t>
    </r>
    <r>
      <rPr>
        <sz val="10"/>
        <color rgb="FF000000"/>
        <rFont val="Calibri"/>
        <family val="2"/>
      </rPr>
      <t>Input any additional one-off costs as a single lump sum e.g. equipment</t>
    </r>
  </si>
  <si>
    <r>
      <rPr>
        <sz val="10"/>
        <color rgb="FF000000"/>
        <rFont val="Wingdings"/>
        <charset val="2"/>
      </rPr>
      <t>è</t>
    </r>
    <r>
      <rPr>
        <sz val="10"/>
        <color rgb="FF000000"/>
        <rFont val="Calibri"/>
        <family val="2"/>
        <scheme val="minor"/>
      </rPr>
      <t>This is a fixed cost. Each facilitator must complete the  ESCAPE-pain training course</t>
    </r>
  </si>
  <si>
    <t>Total delivery cost per person per course</t>
  </si>
  <si>
    <r>
      <rPr>
        <sz val="10"/>
        <color rgb="FF000000"/>
        <rFont val="Wingdings"/>
        <charset val="2"/>
      </rPr>
      <t>è</t>
    </r>
    <r>
      <rPr>
        <sz val="10"/>
        <color rgb="FF000000"/>
        <rFont val="Calibri"/>
        <family val="2"/>
      </rPr>
      <t>This amount will be automatically inputted into the cost savings and return on investment model</t>
    </r>
  </si>
  <si>
    <t>(1) Each session is costed at 90min (i.e. 60min delivering ESCAPE-pain and 30min for admin, notes, data input, etc.)</t>
  </si>
  <si>
    <t>Example hourly rates(2):</t>
  </si>
  <si>
    <t>ROI per £1 spent^</t>
  </si>
  <si>
    <t>(2)These are example costs. We recommend that you check local hourly rates of pay, especially in non-NHS settings</t>
  </si>
  <si>
    <t>NOTE: Only numbers in the green boxes can be changed. The delivery cost is automatically calculated based on these variable and inputted into the cost saving and ROI model</t>
  </si>
  <si>
    <t>*Average hourly rates including salary costs, salary on-costs, estate, management, and admin costs, non-salary costs, and capital overheads for 2016 (source: PSSRU www.pssru.ac.uk/project-pages/unit-costs/)</t>
  </si>
  <si>
    <r>
      <rPr>
        <sz val="10"/>
        <color rgb="FF000000"/>
        <rFont val="Wingdings"/>
        <charset val="2"/>
      </rPr>
      <t>è</t>
    </r>
    <r>
      <rPr>
        <sz val="10"/>
        <color rgb="FF000000"/>
        <rFont val="Calibri"/>
        <family val="2"/>
        <scheme val="minor"/>
      </rPr>
      <t xml:space="preserve">Input the number of facilitators delivering ESCAPE-pain per course. </t>
    </r>
  </si>
  <si>
    <r>
      <rPr>
        <sz val="10"/>
        <color rgb="FF000000"/>
        <rFont val="Wingdings"/>
        <charset val="2"/>
      </rPr>
      <t>è</t>
    </r>
    <r>
      <rPr>
        <sz val="10"/>
        <color rgb="FF000000"/>
        <rFont val="Calibri"/>
        <family val="2"/>
        <scheme val="minor"/>
      </rPr>
      <t>If  there is &gt;1 facilitator per course input a combined hourly rate. E.g. a B6 + B4's combined hourly rate is £72 (£30+£42)</t>
    </r>
  </si>
  <si>
    <t>Total savings (£1,511.79/person over 2.5 year*) for total population</t>
  </si>
  <si>
    <t>Total saving (£1,511.79/person over 2.5 years) of 5% population</t>
  </si>
  <si>
    <t>*Total cost savings of £1,511.79 are delivered over 2.5 years. These savings are based on updated figures for 2016/7 from the original RCT that tracked health utilisation over 30 months following ESCAPE-pain (Hurley et al 2012)</t>
  </si>
  <si>
    <t>^Return on investment calculation is based on total savings per person (£1,511.79) over the costs of delivery per person</t>
  </si>
  <si>
    <t>Number of ESCAPE-pain programmes needed for 5% population in 1 year (per group)</t>
  </si>
  <si>
    <r>
      <rPr>
        <b/>
        <sz val="14"/>
        <rFont val="Calibri"/>
        <family val="2"/>
      </rPr>
      <t>OA population</t>
    </r>
    <r>
      <rPr>
        <b/>
        <sz val="14"/>
        <color theme="0"/>
        <rFont val="Calibri"/>
        <family val="2"/>
      </rPr>
      <t xml:space="preserve"> (click here to go to the Versus Arthritis MSK calculator and search for the local OA knee and hip population i.e. this is the NO. OF CASES for knee and hip OA. For your local knee AND hip population add these two values together before putting them into the cell below)</t>
    </r>
  </si>
  <si>
    <t>5% of local OA knee and hip population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</si>
</sst>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quot;£&quot;#,##0"/>
    <numFmt numFmtId="166" formatCode="_-[$£-809]* #,##0.00_-;\-[$£-809]* #,##0.00_-;_-[$£-809]* &quot;-&quot;??_-;_-@_-"/>
    <numFmt numFmtId="167" formatCode="[$£-809]#,##0.00"/>
    <numFmt numFmtId="168" formatCode="[$£-809]#,##0"/>
  </numFmts>
  <fonts count="18" x14ac:knownFonts="1">
    <font>
      <sz val="11"/>
      <color rgb="FF000000"/>
      <name val="Calibri"/>
      <family val="2"/>
    </font>
    <font>
      <u/>
      <sz val="11"/>
      <color rgb="FF0563C1"/>
      <name val="Calibri"/>
      <family val="2"/>
    </font>
    <font>
      <b/>
      <sz val="11"/>
      <color rgb="FF000000"/>
      <name val="Calibri"/>
      <family val="2"/>
    </font>
    <font>
      <b/>
      <sz val="14"/>
      <color rgb="FF000000"/>
      <name val="Calibri"/>
      <family val="2"/>
    </font>
    <font>
      <b/>
      <sz val="16"/>
      <color rgb="FF000000"/>
      <name val="Calibri"/>
      <family val="2"/>
    </font>
    <font>
      <b/>
      <u/>
      <sz val="14"/>
      <color rgb="FF0563C1"/>
      <name val="Calibri"/>
      <family val="2"/>
    </font>
    <font>
      <b/>
      <sz val="14"/>
      <name val="Calibri"/>
      <family val="2"/>
    </font>
    <font>
      <b/>
      <sz val="22"/>
      <color rgb="FF000000"/>
      <name val="Calibri"/>
      <family val="2"/>
    </font>
    <font>
      <b/>
      <sz val="14"/>
      <color theme="0"/>
      <name val="Calibri"/>
      <family val="2"/>
    </font>
    <font>
      <sz val="11"/>
      <color rgb="FF000000"/>
      <name val="Calibri"/>
      <family val="2"/>
    </font>
    <font>
      <sz val="10"/>
      <color theme="1"/>
      <name val="Arial"/>
      <family val="2"/>
    </font>
    <font>
      <sz val="11"/>
      <name val="Calibri"/>
      <family val="2"/>
    </font>
    <font>
      <sz val="12"/>
      <name val="Calibri"/>
      <family val="2"/>
    </font>
    <font>
      <sz val="10"/>
      <color rgb="FF000000"/>
      <name val="Calibri"/>
      <family val="2"/>
    </font>
    <font>
      <sz val="10"/>
      <color rgb="FF000000"/>
      <name val="Wingdings"/>
      <charset val="2"/>
    </font>
    <font>
      <sz val="10"/>
      <color rgb="FF000000"/>
      <name val="Calibri"/>
      <family val="2"/>
      <scheme val="minor"/>
    </font>
    <font>
      <sz val="10"/>
      <name val="Calibri"/>
      <family val="2"/>
    </font>
    <font>
      <b/>
      <sz val="14"/>
      <color rgb="FF0563C1"/>
      <name val="Calibri"/>
      <family val="2"/>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rgb="FF00B0F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D4D8F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 fillId="0" borderId="0" applyNumberFormat="0" applyFill="0" applyBorder="0" applyAlignment="0" applyProtection="0"/>
    <xf numFmtId="164" fontId="9" fillId="0" borderId="0" applyFont="0" applyFill="0" applyBorder="0" applyAlignment="0" applyProtection="0"/>
    <xf numFmtId="0" fontId="10" fillId="0" borderId="0"/>
  </cellStyleXfs>
  <cellXfs count="66">
    <xf numFmtId="0" fontId="0" fillId="0" borderId="0" xfId="0"/>
    <xf numFmtId="3" fontId="3" fillId="2" borderId="1" xfId="0" applyNumberFormat="1" applyFont="1" applyFill="1" applyBorder="1" applyAlignment="1" applyProtection="1">
      <alignment horizontal="center" vertical="center"/>
      <protection locked="0"/>
    </xf>
    <xf numFmtId="167" fontId="6" fillId="6" borderId="1" xfId="0" applyNumberFormat="1" applyFont="1" applyFill="1" applyBorder="1" applyAlignment="1" applyProtection="1">
      <alignment horizontal="center" vertical="center" wrapText="1"/>
    </xf>
    <xf numFmtId="168" fontId="6" fillId="6" borderId="1" xfId="0" applyNumberFormat="1" applyFont="1" applyFill="1" applyBorder="1" applyAlignment="1" applyProtection="1">
      <alignment horizontal="center" vertical="center" wrapText="1"/>
    </xf>
    <xf numFmtId="168" fontId="6" fillId="7" borderId="1" xfId="0" applyNumberFormat="1" applyFont="1" applyFill="1" applyBorder="1" applyAlignment="1" applyProtection="1">
      <alignment horizontal="center" vertical="center" wrapText="1"/>
    </xf>
    <xf numFmtId="168" fontId="3" fillId="7" borderId="1" xfId="0" applyNumberFormat="1" applyFont="1" applyFill="1" applyBorder="1" applyAlignment="1" applyProtection="1">
      <alignment horizontal="center" vertical="center" wrapText="1"/>
    </xf>
    <xf numFmtId="167" fontId="8" fillId="8" borderId="1" xfId="0" applyNumberFormat="1" applyFont="1" applyFill="1" applyBorder="1" applyAlignment="1" applyProtection="1">
      <alignment horizontal="center" vertical="center" wrapText="1"/>
    </xf>
    <xf numFmtId="3" fontId="3" fillId="7" borderId="1" xfId="0" applyNumberFormat="1" applyFont="1" applyFill="1" applyBorder="1" applyAlignment="1" applyProtection="1">
      <alignment horizontal="center" vertical="center"/>
    </xf>
    <xf numFmtId="0" fontId="6" fillId="7" borderId="1" xfId="0" applyNumberFormat="1" applyFont="1" applyFill="1" applyBorder="1" applyAlignment="1" applyProtection="1">
      <alignment horizontal="center" vertical="center" wrapText="1"/>
    </xf>
    <xf numFmtId="167" fontId="6" fillId="5" borderId="1" xfId="0" applyNumberFormat="1" applyFont="1" applyFill="1" applyBorder="1" applyAlignment="1" applyProtection="1">
      <alignment horizontal="center" vertical="center" wrapText="1"/>
    </xf>
    <xf numFmtId="167" fontId="3" fillId="5" borderId="1" xfId="0" applyNumberFormat="1" applyFont="1" applyFill="1" applyBorder="1" applyAlignment="1" applyProtection="1">
      <alignment horizontal="center" vertical="center" wrapText="1"/>
    </xf>
    <xf numFmtId="0" fontId="0" fillId="4" borderId="1" xfId="0" applyFill="1" applyBorder="1" applyProtection="1">
      <protection locked="0"/>
    </xf>
    <xf numFmtId="166" fontId="0" fillId="4" borderId="1" xfId="0" applyNumberFormat="1" applyFill="1" applyBorder="1" applyProtection="1">
      <protection locked="0"/>
    </xf>
    <xf numFmtId="166" fontId="0" fillId="4" borderId="1" xfId="2" applyNumberFormat="1" applyFont="1" applyFill="1" applyBorder="1" applyProtection="1">
      <protection locked="0"/>
    </xf>
    <xf numFmtId="166" fontId="0" fillId="3" borderId="1" xfId="2" applyNumberFormat="1" applyFont="1" applyFill="1" applyBorder="1" applyProtection="1"/>
    <xf numFmtId="0" fontId="0" fillId="0" borderId="1" xfId="0" applyBorder="1" applyProtection="1"/>
    <xf numFmtId="0" fontId="2" fillId="0" borderId="1" xfId="0" applyFont="1" applyBorder="1" applyProtection="1"/>
    <xf numFmtId="166" fontId="0" fillId="0" borderId="1" xfId="0" applyNumberFormat="1" applyBorder="1" applyProtection="1"/>
    <xf numFmtId="3" fontId="0" fillId="2" borderId="0" xfId="0" applyNumberFormat="1" applyFill="1" applyAlignment="1" applyProtection="1">
      <alignment horizontal="center" wrapText="1"/>
    </xf>
    <xf numFmtId="3" fontId="0" fillId="3" borderId="0" xfId="0" applyNumberFormat="1" applyFill="1" applyAlignment="1" applyProtection="1">
      <alignment horizontal="center" wrapText="1"/>
    </xf>
    <xf numFmtId="3" fontId="0" fillId="0" borderId="0" xfId="0" applyNumberFormat="1" applyAlignment="1" applyProtection="1">
      <alignment horizontal="center" wrapText="1"/>
    </xf>
    <xf numFmtId="3" fontId="0" fillId="2" borderId="0" xfId="0" applyNumberFormat="1" applyFill="1" applyBorder="1" applyAlignment="1" applyProtection="1">
      <alignment horizontal="center" wrapText="1"/>
    </xf>
    <xf numFmtId="3" fontId="2" fillId="2" borderId="0" xfId="0" applyNumberFormat="1" applyFont="1" applyFill="1" applyAlignment="1" applyProtection="1">
      <alignment horizontal="left" wrapText="1"/>
    </xf>
    <xf numFmtId="3" fontId="0" fillId="2" borderId="0" xfId="0" applyNumberFormat="1" applyFill="1" applyBorder="1" applyAlignment="1" applyProtection="1">
      <alignment horizontal="center" vertical="center" wrapText="1"/>
    </xf>
    <xf numFmtId="3" fontId="0" fillId="2" borderId="0" xfId="0" applyNumberFormat="1" applyFill="1" applyAlignment="1" applyProtection="1">
      <alignment horizontal="center" vertical="center" wrapText="1"/>
    </xf>
    <xf numFmtId="3" fontId="0" fillId="3" borderId="0" xfId="0" applyNumberFormat="1" applyFill="1" applyAlignment="1" applyProtection="1">
      <alignment horizontal="center" vertical="center" wrapText="1"/>
    </xf>
    <xf numFmtId="3" fontId="0" fillId="0" borderId="0" xfId="0" applyNumberFormat="1" applyAlignment="1" applyProtection="1">
      <alignment horizontal="center" vertical="center" wrapText="1"/>
    </xf>
    <xf numFmtId="167" fontId="6" fillId="2" borderId="0" xfId="0" applyNumberFormat="1" applyFont="1" applyFill="1" applyBorder="1" applyAlignment="1" applyProtection="1">
      <alignment horizontal="center" vertical="center" wrapText="1"/>
    </xf>
    <xf numFmtId="0" fontId="6" fillId="2" borderId="0" xfId="0" applyNumberFormat="1" applyFont="1" applyFill="1" applyBorder="1" applyAlignment="1" applyProtection="1">
      <alignment horizontal="center" vertical="center"/>
    </xf>
    <xf numFmtId="167" fontId="8" fillId="2" borderId="0" xfId="0" applyNumberFormat="1" applyFont="1" applyFill="1" applyBorder="1" applyAlignment="1" applyProtection="1">
      <alignment horizontal="center" vertical="center" wrapText="1"/>
    </xf>
    <xf numFmtId="3" fontId="6" fillId="2" borderId="0" xfId="0" applyNumberFormat="1" applyFont="1" applyFill="1" applyBorder="1" applyAlignment="1" applyProtection="1">
      <alignment horizontal="center" vertical="center" wrapText="1"/>
    </xf>
    <xf numFmtId="3" fontId="6" fillId="2" borderId="0" xfId="0" applyNumberFormat="1" applyFont="1" applyFill="1" applyBorder="1" applyAlignment="1" applyProtection="1">
      <alignment horizontal="center" vertical="center"/>
    </xf>
    <xf numFmtId="165" fontId="6" fillId="2" borderId="0" xfId="0" applyNumberFormat="1" applyFont="1" applyFill="1" applyBorder="1" applyAlignment="1" applyProtection="1">
      <alignment horizontal="center" vertical="center" wrapText="1"/>
    </xf>
    <xf numFmtId="3" fontId="0" fillId="2" borderId="0" xfId="0" applyNumberFormat="1" applyFill="1" applyAlignment="1" applyProtection="1">
      <alignment horizontal="right" wrapText="1"/>
    </xf>
    <xf numFmtId="3" fontId="3" fillId="2" borderId="0" xfId="0" applyNumberFormat="1" applyFont="1" applyFill="1" applyAlignment="1" applyProtection="1">
      <alignment wrapText="1"/>
    </xf>
    <xf numFmtId="3" fontId="5" fillId="2" borderId="0" xfId="1" applyNumberFormat="1" applyFont="1" applyFill="1" applyAlignment="1" applyProtection="1">
      <alignment horizontal="center" wrapText="1"/>
    </xf>
    <xf numFmtId="0" fontId="0" fillId="2" borderId="0" xfId="0" applyFill="1" applyProtection="1"/>
    <xf numFmtId="3" fontId="0" fillId="3" borderId="0" xfId="0" applyNumberFormat="1" applyFill="1" applyAlignment="1" applyProtection="1">
      <alignment horizontal="right" wrapText="1"/>
    </xf>
    <xf numFmtId="0" fontId="0" fillId="3" borderId="0" xfId="0" applyFill="1" applyProtection="1"/>
    <xf numFmtId="3" fontId="0" fillId="0" borderId="0" xfId="0" applyNumberFormat="1" applyAlignment="1" applyProtection="1">
      <alignment horizontal="right" wrapText="1"/>
    </xf>
    <xf numFmtId="0" fontId="2" fillId="2" borderId="0" xfId="0" applyFont="1" applyFill="1" applyProtection="1"/>
    <xf numFmtId="3" fontId="12" fillId="2" borderId="0" xfId="1" applyNumberFormat="1" applyFont="1" applyFill="1" applyBorder="1" applyAlignment="1" applyProtection="1">
      <alignment horizontal="center" vertical="center" wrapText="1"/>
    </xf>
    <xf numFmtId="167" fontId="6" fillId="2" borderId="0" xfId="0" applyNumberFormat="1" applyFont="1" applyFill="1" applyBorder="1" applyAlignment="1" applyProtection="1">
      <alignment horizontal="left" vertical="center"/>
    </xf>
    <xf numFmtId="166" fontId="11" fillId="4" borderId="1" xfId="2" applyNumberFormat="1" applyFont="1" applyFill="1" applyBorder="1" applyProtection="1">
      <protection locked="0"/>
    </xf>
    <xf numFmtId="0" fontId="13" fillId="2" borderId="0" xfId="0" applyFont="1" applyFill="1" applyProtection="1"/>
    <xf numFmtId="0" fontId="16" fillId="4" borderId="0" xfId="0" applyFont="1" applyFill="1" applyProtection="1"/>
    <xf numFmtId="166" fontId="0" fillId="7" borderId="1" xfId="0" applyNumberFormat="1" applyFill="1" applyBorder="1" applyProtection="1"/>
    <xf numFmtId="0" fontId="0" fillId="0" borderId="0" xfId="0" applyProtection="1"/>
    <xf numFmtId="0" fontId="15" fillId="2" borderId="0" xfId="0" applyFont="1" applyFill="1" applyProtection="1"/>
    <xf numFmtId="166" fontId="0" fillId="2" borderId="0" xfId="0" applyNumberFormat="1" applyFill="1" applyProtection="1"/>
    <xf numFmtId="166" fontId="11" fillId="3" borderId="1" xfId="2" applyNumberFormat="1" applyFont="1" applyFill="1" applyBorder="1" applyProtection="1"/>
    <xf numFmtId="168" fontId="6" fillId="2" borderId="0" xfId="0" applyNumberFormat="1" applyFont="1" applyFill="1" applyBorder="1" applyAlignment="1" applyProtection="1">
      <alignment horizontal="center" vertical="center" wrapText="1"/>
    </xf>
    <xf numFmtId="168" fontId="3" fillId="2" borderId="0" xfId="0" applyNumberFormat="1" applyFont="1" applyFill="1" applyBorder="1" applyAlignment="1" applyProtection="1">
      <alignment horizontal="center" vertical="center" wrapText="1"/>
    </xf>
    <xf numFmtId="3" fontId="3" fillId="2" borderId="0" xfId="0" applyNumberFormat="1" applyFont="1" applyFill="1" applyBorder="1" applyAlignment="1" applyProtection="1">
      <alignment horizontal="left" vertical="center"/>
      <protection locked="0"/>
    </xf>
    <xf numFmtId="0" fontId="0" fillId="4" borderId="0" xfId="0" applyFill="1" applyProtection="1"/>
    <xf numFmtId="0" fontId="13" fillId="9" borderId="0" xfId="0" applyFont="1" applyFill="1" applyProtection="1"/>
    <xf numFmtId="0" fontId="0" fillId="9" borderId="0" xfId="0" applyFill="1" applyProtection="1"/>
    <xf numFmtId="3" fontId="7" fillId="2" borderId="0" xfId="0" applyNumberFormat="1" applyFont="1" applyFill="1" applyBorder="1" applyAlignment="1" applyProtection="1">
      <alignment horizontal="left" vertical="center" wrapText="1"/>
    </xf>
    <xf numFmtId="3" fontId="4" fillId="2" borderId="0" xfId="0" applyNumberFormat="1" applyFont="1" applyFill="1" applyAlignment="1" applyProtection="1">
      <alignment horizontal="left" wrapText="1"/>
    </xf>
    <xf numFmtId="3" fontId="3" fillId="4" borderId="1" xfId="0" applyNumberFormat="1" applyFont="1" applyFill="1" applyBorder="1" applyAlignment="1" applyProtection="1">
      <alignment horizontal="center" vertical="center" wrapText="1"/>
    </xf>
    <xf numFmtId="3" fontId="17" fillId="4" borderId="1" xfId="1" applyNumberFormat="1" applyFont="1" applyFill="1" applyBorder="1" applyAlignment="1" applyProtection="1">
      <alignment horizontal="center" vertical="center" wrapText="1"/>
    </xf>
    <xf numFmtId="3" fontId="1" fillId="4" borderId="1" xfId="1" applyNumberFormat="1" applyFill="1" applyBorder="1" applyAlignment="1" applyProtection="1">
      <alignment horizontal="center" vertical="center" wrapText="1"/>
    </xf>
    <xf numFmtId="3" fontId="6" fillId="4" borderId="1" xfId="0" applyNumberFormat="1" applyFont="1" applyFill="1" applyBorder="1" applyAlignment="1" applyProtection="1">
      <alignment horizontal="center" vertical="center" wrapText="1"/>
    </xf>
    <xf numFmtId="3" fontId="6" fillId="4" borderId="2" xfId="0" applyNumberFormat="1" applyFont="1" applyFill="1" applyBorder="1" applyAlignment="1" applyProtection="1">
      <alignment horizontal="center" vertical="center" wrapText="1"/>
    </xf>
    <xf numFmtId="3" fontId="6" fillId="4" borderId="3" xfId="0" applyNumberFormat="1" applyFont="1" applyFill="1" applyBorder="1" applyAlignment="1" applyProtection="1">
      <alignment horizontal="center" vertical="center" wrapText="1"/>
    </xf>
    <xf numFmtId="3" fontId="3" fillId="5" borderId="1" xfId="0" applyNumberFormat="1" applyFont="1" applyFill="1" applyBorder="1" applyAlignment="1" applyProtection="1">
      <alignment horizontal="center" vertical="center" wrapText="1"/>
    </xf>
  </cellXfs>
  <cellStyles count="4">
    <cellStyle name="Currency" xfId="2" builtinId="4"/>
    <cellStyle name="Hyperlink" xfId="1" xr:uid="{00000000-0005-0000-0000-000001000000}"/>
    <cellStyle name="Normal" xfId="0" builtinId="0" customBuiltin="1"/>
    <cellStyle name="Normal 3 2" xfId="3" xr:uid="{00000000-0005-0000-0000-000003000000}"/>
  </cellStyles>
  <dxfs count="0"/>
  <tableStyles count="0" defaultTableStyle="TableStyleMedium2" defaultPivotStyle="PivotStyleLight16"/>
  <colors>
    <mruColors>
      <color rgb="FFD4D8FC"/>
      <color rgb="FFC0E4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hin-southlondon.org" TargetMode="External"/><Relationship Id="rId2" Type="http://schemas.openxmlformats.org/officeDocument/2006/relationships/image" Target="../media/image1.jpeg"/><Relationship Id="rId1" Type="http://schemas.openxmlformats.org/officeDocument/2006/relationships/hyperlink" Target="http://www.escape-pain.org" TargetMode="External"/><Relationship Id="rId5" Type="http://schemas.openxmlformats.org/officeDocument/2006/relationships/hyperlink" Target="https://www.versusarthritis.org/policy/resources-for-policy-makers/musculoskeletal-calculator/" TargetMode="Externa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12</xdr:row>
      <xdr:rowOff>16009</xdr:rowOff>
    </xdr:from>
    <xdr:to>
      <xdr:col>3</xdr:col>
      <xdr:colOff>1</xdr:colOff>
      <xdr:row>16</xdr:row>
      <xdr:rowOff>24013</xdr:rowOff>
    </xdr:to>
    <xdr:sp macro="" textlink="">
      <xdr:nvSpPr>
        <xdr:cNvPr id="11" name="Rectangle 10">
          <a:extLst>
            <a:ext uri="{FF2B5EF4-FFF2-40B4-BE49-F238E27FC236}">
              <a16:creationId xmlns:a16="http://schemas.microsoft.com/office/drawing/2014/main" id="{00000000-0008-0000-0000-00000B000000}"/>
            </a:ext>
          </a:extLst>
        </xdr:cNvPr>
        <xdr:cNvSpPr/>
      </xdr:nvSpPr>
      <xdr:spPr>
        <a:xfrm>
          <a:off x="0" y="6270759"/>
          <a:ext cx="5349876" cy="1230379"/>
        </a:xfrm>
        <a:prstGeom prst="rect">
          <a:avLst/>
        </a:prstGeom>
        <a:solidFill>
          <a:sysClr val="window" lastClr="FFFFFF"/>
        </a:solidFill>
        <a:ln w="317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1630897</xdr:colOff>
      <xdr:row>12</xdr:row>
      <xdr:rowOff>11430</xdr:rowOff>
    </xdr:from>
    <xdr:to>
      <xdr:col>10</xdr:col>
      <xdr:colOff>1906936</xdr:colOff>
      <xdr:row>16</xdr:row>
      <xdr:rowOff>11430</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14188022" y="6377305"/>
          <a:ext cx="7975414" cy="1222375"/>
        </a:xfrm>
        <a:prstGeom prst="rect">
          <a:avLst/>
        </a:prstGeom>
        <a:solidFill>
          <a:sysClr val="window" lastClr="FFFFFF"/>
        </a:solidFill>
        <a:ln w="317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7</xdr:col>
      <xdr:colOff>317500</xdr:colOff>
      <xdr:row>13</xdr:row>
      <xdr:rowOff>101600</xdr:rowOff>
    </xdr:from>
    <xdr:to>
      <xdr:col>9</xdr:col>
      <xdr:colOff>381000</xdr:colOff>
      <xdr:row>15</xdr:row>
      <xdr:rowOff>114300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4573250" y="6546850"/>
          <a:ext cx="4000500" cy="965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i="0" u="none" strike="noStrike">
              <a:solidFill>
                <a:schemeClr val="dk1"/>
              </a:solidFill>
              <a:effectLst/>
              <a:latin typeface="+mn-lt"/>
              <a:ea typeface="+mn-ea"/>
              <a:cs typeface="+mn-cs"/>
            </a:rPr>
            <a:t>For more information about the ESCAPE-pain programme, please visit: </a:t>
          </a:r>
          <a:r>
            <a:rPr lang="en-GB" sz="1800"/>
            <a:t> </a:t>
          </a:r>
        </a:p>
      </xdr:txBody>
    </xdr:sp>
    <xdr:clientData/>
  </xdr:twoCellAnchor>
  <xdr:twoCellAnchor>
    <xdr:from>
      <xdr:col>7</xdr:col>
      <xdr:colOff>914400</xdr:colOff>
      <xdr:row>13</xdr:row>
      <xdr:rowOff>647700</xdr:rowOff>
    </xdr:from>
    <xdr:to>
      <xdr:col>8</xdr:col>
      <xdr:colOff>1739900</xdr:colOff>
      <xdr:row>15</xdr:row>
      <xdr:rowOff>38100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9461500" y="6502400"/>
          <a:ext cx="275590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i="0" u="sng" strike="noStrike">
              <a:solidFill>
                <a:schemeClr val="dk1"/>
              </a:solidFill>
              <a:effectLst/>
              <a:latin typeface="+mn-lt"/>
              <a:ea typeface="+mn-ea"/>
              <a:cs typeface="+mn-cs"/>
              <a:hlinkClick xmlns:r="http://schemas.openxmlformats.org/officeDocument/2006/relationships" r:id=""/>
            </a:rPr>
            <a:t>www.escape-pain.org</a:t>
          </a:r>
          <a:r>
            <a:rPr lang="en-GB" sz="1800" b="1"/>
            <a:t> </a:t>
          </a:r>
        </a:p>
      </xdr:txBody>
    </xdr:sp>
    <xdr:clientData/>
  </xdr:twoCellAnchor>
  <xdr:twoCellAnchor editAs="oneCell">
    <xdr:from>
      <xdr:col>9</xdr:col>
      <xdr:colOff>350490</xdr:colOff>
      <xdr:row>13</xdr:row>
      <xdr:rowOff>191212</xdr:rowOff>
    </xdr:from>
    <xdr:to>
      <xdr:col>10</xdr:col>
      <xdr:colOff>1785590</xdr:colOff>
      <xdr:row>15</xdr:row>
      <xdr:rowOff>18685</xdr:rowOff>
    </xdr:to>
    <xdr:pic>
      <xdr:nvPicPr>
        <xdr:cNvPr id="10" name="Picture 9">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801649" y="9669749"/>
          <a:ext cx="3502721" cy="779973"/>
        </a:xfrm>
        <a:prstGeom prst="rect">
          <a:avLst/>
        </a:prstGeom>
      </xdr:spPr>
    </xdr:pic>
    <xdr:clientData/>
  </xdr:twoCellAnchor>
  <xdr:twoCellAnchor>
    <xdr:from>
      <xdr:col>3</xdr:col>
      <xdr:colOff>3175</xdr:colOff>
      <xdr:row>12</xdr:row>
      <xdr:rowOff>15876</xdr:rowOff>
    </xdr:from>
    <xdr:to>
      <xdr:col>6</xdr:col>
      <xdr:colOff>1123950</xdr:colOff>
      <xdr:row>16</xdr:row>
      <xdr:rowOff>25401</xdr:rowOff>
    </xdr:to>
    <xdr:sp macro="" textlink="">
      <xdr:nvSpPr>
        <xdr:cNvPr id="12" name="Rectangle 11">
          <a:extLst>
            <a:ext uri="{FF2B5EF4-FFF2-40B4-BE49-F238E27FC236}">
              <a16:creationId xmlns:a16="http://schemas.microsoft.com/office/drawing/2014/main" id="{00000000-0008-0000-0000-00000C000000}"/>
            </a:ext>
          </a:extLst>
        </xdr:cNvPr>
        <xdr:cNvSpPr/>
      </xdr:nvSpPr>
      <xdr:spPr>
        <a:xfrm>
          <a:off x="3305175" y="8207376"/>
          <a:ext cx="6359525" cy="1231900"/>
        </a:xfrm>
        <a:prstGeom prst="rect">
          <a:avLst/>
        </a:prstGeom>
        <a:solidFill>
          <a:sysClr val="window" lastClr="FFFFFF"/>
        </a:solidFill>
        <a:ln w="317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38100</xdr:colOff>
      <xdr:row>13</xdr:row>
      <xdr:rowOff>101600</xdr:rowOff>
    </xdr:from>
    <xdr:to>
      <xdr:col>0</xdr:col>
      <xdr:colOff>1727200</xdr:colOff>
      <xdr:row>14</xdr:row>
      <xdr:rowOff>50800</xdr:rowOff>
    </xdr:to>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254000" y="5956300"/>
          <a:ext cx="1689100" cy="711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a:t>Data</a:t>
          </a:r>
          <a:r>
            <a:rPr lang="en-GB" sz="1800" b="1" baseline="0"/>
            <a:t> sources:</a:t>
          </a:r>
          <a:endParaRPr lang="en-GB" sz="1800" b="1"/>
        </a:p>
      </xdr:txBody>
    </xdr:sp>
    <xdr:clientData/>
  </xdr:twoCellAnchor>
  <xdr:twoCellAnchor>
    <xdr:from>
      <xdr:col>3</xdr:col>
      <xdr:colOff>621595</xdr:colOff>
      <xdr:row>13</xdr:row>
      <xdr:rowOff>214897</xdr:rowOff>
    </xdr:from>
    <xdr:to>
      <xdr:col>4</xdr:col>
      <xdr:colOff>174617</xdr:colOff>
      <xdr:row>14</xdr:row>
      <xdr:rowOff>176797</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3792723" y="9693434"/>
          <a:ext cx="1295400" cy="728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a:t>Produced by:</a:t>
          </a:r>
        </a:p>
        <a:p>
          <a:endParaRPr lang="en-GB" sz="1800" b="1"/>
        </a:p>
      </xdr:txBody>
    </xdr:sp>
    <xdr:clientData/>
  </xdr:twoCellAnchor>
  <xdr:twoCellAnchor editAs="oneCell">
    <xdr:from>
      <xdr:col>4</xdr:col>
      <xdr:colOff>1131748</xdr:colOff>
      <xdr:row>13</xdr:row>
      <xdr:rowOff>210455</xdr:rowOff>
    </xdr:from>
    <xdr:to>
      <xdr:col>5</xdr:col>
      <xdr:colOff>1461948</xdr:colOff>
      <xdr:row>14</xdr:row>
      <xdr:rowOff>67653</xdr:rowOff>
    </xdr:to>
    <xdr:pic>
      <xdr:nvPicPr>
        <xdr:cNvPr id="15" name="Picture 14">
          <a:hlinkClick xmlns:r="http://schemas.openxmlformats.org/officeDocument/2006/relationships" r:id="rId3"/>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45254" y="9688992"/>
          <a:ext cx="2072578" cy="623844"/>
        </a:xfrm>
        <a:prstGeom prst="rect">
          <a:avLst/>
        </a:prstGeom>
      </xdr:spPr>
    </xdr:pic>
    <xdr:clientData/>
  </xdr:twoCellAnchor>
  <xdr:twoCellAnchor>
    <xdr:from>
      <xdr:col>0</xdr:col>
      <xdr:colOff>1499454</xdr:colOff>
      <xdr:row>13</xdr:row>
      <xdr:rowOff>177800</xdr:rowOff>
    </xdr:from>
    <xdr:to>
      <xdr:col>2</xdr:col>
      <xdr:colOff>892469</xdr:colOff>
      <xdr:row>13</xdr:row>
      <xdr:rowOff>495300</xdr:rowOff>
    </xdr:to>
    <xdr:sp macro="" textlink="">
      <xdr:nvSpPr>
        <xdr:cNvPr id="16" name="TextBox 15">
          <a:hlinkClick xmlns:r="http://schemas.openxmlformats.org/officeDocument/2006/relationships" r:id="rId5"/>
          <a:extLst>
            <a:ext uri="{FF2B5EF4-FFF2-40B4-BE49-F238E27FC236}">
              <a16:creationId xmlns:a16="http://schemas.microsoft.com/office/drawing/2014/main" id="{00000000-0008-0000-0000-000010000000}"/>
            </a:ext>
          </a:extLst>
        </xdr:cNvPr>
        <xdr:cNvSpPr txBox="1"/>
      </xdr:nvSpPr>
      <xdr:spPr>
        <a:xfrm>
          <a:off x="1575494" y="9666781"/>
          <a:ext cx="1506124" cy="317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70C0"/>
              </a:solidFill>
            </a:rPr>
            <a:t>Versus Arthritis</a:t>
          </a:r>
          <a:r>
            <a:rPr lang="en-GB" sz="1400" b="1" baseline="0">
              <a:solidFill>
                <a:srgbClr val="0070C0"/>
              </a:solidFill>
            </a:rPr>
            <a:t> MSK Calculator</a:t>
          </a:r>
          <a:endParaRPr lang="en-GB" sz="1400" b="1">
            <a:solidFill>
              <a:srgbClr val="0070C0"/>
            </a:solidFill>
          </a:endParaRPr>
        </a:p>
      </xdr:txBody>
    </xdr:sp>
    <xdr:clientData/>
  </xdr:twoCellAnchor>
  <xdr:twoCellAnchor>
    <xdr:from>
      <xdr:col>0</xdr:col>
      <xdr:colOff>1503455</xdr:colOff>
      <xdr:row>13</xdr:row>
      <xdr:rowOff>673100</xdr:rowOff>
    </xdr:from>
    <xdr:to>
      <xdr:col>2</xdr:col>
      <xdr:colOff>1270000</xdr:colOff>
      <xdr:row>15</xdr:row>
      <xdr:rowOff>31750</xdr:rowOff>
    </xdr:to>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1582830" y="7007225"/>
          <a:ext cx="3433670" cy="311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solidFill>
                <a:srgbClr val="0070C0"/>
              </a:solidFill>
            </a:rPr>
            <a:t>Hurley et al. (2012);</a:t>
          </a:r>
          <a:r>
            <a:rPr lang="en-GB" sz="1400" b="1" baseline="0">
              <a:solidFill>
                <a:srgbClr val="0070C0"/>
              </a:solidFill>
            </a:rPr>
            <a:t> PHE MSK ROI tool (2017)</a:t>
          </a:r>
          <a:endParaRPr lang="en-GB" sz="1400" b="1">
            <a:solidFill>
              <a:srgbClr val="0070C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versusarthritis.org/policy/resources-for-policy-makers/musculoskeletal-calcul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V28"/>
  <sheetViews>
    <sheetView workbookViewId="0">
      <selection activeCell="K17" sqref="K17"/>
    </sheetView>
  </sheetViews>
  <sheetFormatPr defaultRowHeight="15" x14ac:dyDescent="0.25"/>
  <cols>
    <col min="1" max="1" width="4.140625" style="36" customWidth="1"/>
    <col min="2" max="2" width="38" style="47" customWidth="1"/>
    <col min="3" max="3" width="11.5703125" style="47" bestFit="1" customWidth="1"/>
    <col min="4" max="7" width="9.140625" style="47"/>
    <col min="8" max="8" width="10.28515625" style="47" customWidth="1"/>
    <col min="9" max="9" width="9.7109375" style="47" customWidth="1"/>
    <col min="10" max="10" width="9.140625" style="47" customWidth="1"/>
    <col min="11" max="16384" width="9.140625" style="47"/>
  </cols>
  <sheetData>
    <row r="1" spans="2:22" x14ac:dyDescent="0.25">
      <c r="B1" s="40" t="s">
        <v>7</v>
      </c>
      <c r="C1" s="36"/>
      <c r="D1" s="36"/>
      <c r="E1" s="36"/>
      <c r="F1" s="36"/>
      <c r="G1" s="36"/>
      <c r="H1" s="36"/>
      <c r="I1" s="36"/>
      <c r="J1" s="36"/>
      <c r="K1" s="36"/>
      <c r="L1" s="36"/>
      <c r="M1" s="36"/>
      <c r="N1" s="36"/>
      <c r="O1" s="36"/>
      <c r="P1" s="36"/>
      <c r="Q1" s="36"/>
      <c r="R1" s="36"/>
      <c r="S1" s="36"/>
      <c r="T1" s="36"/>
      <c r="U1" s="36"/>
      <c r="V1" s="36"/>
    </row>
    <row r="2" spans="2:22" x14ac:dyDescent="0.25">
      <c r="B2" s="15" t="s">
        <v>0</v>
      </c>
      <c r="C2" s="11">
        <v>12</v>
      </c>
      <c r="D2" s="44" t="s">
        <v>22</v>
      </c>
      <c r="E2" s="36"/>
      <c r="F2" s="36"/>
      <c r="G2" s="36"/>
      <c r="H2" s="36"/>
      <c r="I2" s="36"/>
      <c r="J2" s="36"/>
      <c r="K2" s="36"/>
      <c r="L2" s="36"/>
      <c r="M2" s="36"/>
      <c r="N2" s="36"/>
      <c r="O2" s="36"/>
      <c r="P2" s="36"/>
      <c r="Q2" s="36"/>
      <c r="R2" s="36"/>
      <c r="S2" s="36"/>
      <c r="T2" s="36"/>
      <c r="U2" s="36"/>
      <c r="V2" s="36"/>
    </row>
    <row r="3" spans="2:22" x14ac:dyDescent="0.25">
      <c r="B3" s="15" t="s">
        <v>23</v>
      </c>
      <c r="C3" s="11">
        <v>8</v>
      </c>
      <c r="D3" s="44" t="s">
        <v>20</v>
      </c>
      <c r="E3" s="36"/>
      <c r="F3" s="36"/>
      <c r="G3" s="36"/>
      <c r="H3" s="36"/>
      <c r="I3" s="36"/>
      <c r="J3" s="36"/>
      <c r="K3" s="36"/>
      <c r="L3" s="36"/>
      <c r="M3" s="36"/>
      <c r="N3" s="36"/>
      <c r="O3" s="36"/>
      <c r="P3" s="36"/>
      <c r="Q3" s="36"/>
      <c r="R3" s="36"/>
      <c r="S3" s="36"/>
      <c r="T3" s="36"/>
      <c r="U3" s="36"/>
      <c r="V3" s="36"/>
    </row>
    <row r="4" spans="2:22" x14ac:dyDescent="0.25">
      <c r="B4" s="15" t="s">
        <v>24</v>
      </c>
      <c r="C4" s="11">
        <v>2</v>
      </c>
      <c r="D4" s="44" t="s">
        <v>36</v>
      </c>
      <c r="E4" s="36"/>
      <c r="F4" s="36"/>
      <c r="G4" s="36"/>
      <c r="H4" s="36"/>
      <c r="I4" s="36"/>
      <c r="J4" s="36"/>
      <c r="K4" s="36"/>
      <c r="L4" s="36"/>
      <c r="M4" s="36"/>
      <c r="N4" s="36"/>
      <c r="O4" s="36"/>
      <c r="P4" s="36"/>
      <c r="Q4" s="36"/>
      <c r="R4" s="36"/>
      <c r="S4" s="36"/>
      <c r="T4" s="36"/>
      <c r="U4" s="36"/>
      <c r="V4" s="36"/>
    </row>
    <row r="5" spans="2:22" x14ac:dyDescent="0.25">
      <c r="B5" s="15" t="s">
        <v>19</v>
      </c>
      <c r="C5" s="12">
        <v>72</v>
      </c>
      <c r="D5" s="48" t="s">
        <v>37</v>
      </c>
      <c r="F5" s="36"/>
      <c r="G5" s="36"/>
      <c r="H5" s="36"/>
      <c r="I5" s="36"/>
      <c r="K5" s="36"/>
      <c r="L5" s="36"/>
      <c r="M5" s="36"/>
      <c r="N5" s="36"/>
      <c r="O5" s="36"/>
      <c r="P5" s="36"/>
      <c r="Q5" s="36"/>
      <c r="R5" s="36"/>
      <c r="S5" s="36"/>
      <c r="T5" s="36"/>
      <c r="U5" s="36"/>
      <c r="V5" s="36"/>
    </row>
    <row r="6" spans="2:22" x14ac:dyDescent="0.25">
      <c r="B6" s="15" t="s">
        <v>9</v>
      </c>
      <c r="C6" s="13">
        <v>0</v>
      </c>
      <c r="D6" s="44" t="s">
        <v>21</v>
      </c>
      <c r="E6" s="36"/>
      <c r="F6" s="36"/>
      <c r="G6" s="36"/>
      <c r="H6" s="36"/>
      <c r="I6" s="36"/>
      <c r="J6" s="36"/>
      <c r="K6" s="36"/>
      <c r="L6" s="36"/>
      <c r="M6" s="36"/>
      <c r="N6" s="36"/>
      <c r="O6" s="36"/>
      <c r="P6" s="36"/>
      <c r="Q6" s="36"/>
      <c r="R6" s="36"/>
      <c r="S6" s="36"/>
      <c r="T6" s="36"/>
      <c r="U6" s="36"/>
      <c r="V6" s="36"/>
    </row>
    <row r="7" spans="2:22" x14ac:dyDescent="0.25">
      <c r="B7" s="15" t="s">
        <v>25</v>
      </c>
      <c r="C7" s="43">
        <v>0</v>
      </c>
      <c r="D7" s="44" t="s">
        <v>26</v>
      </c>
      <c r="E7" s="36"/>
      <c r="F7" s="36"/>
      <c r="G7" s="36"/>
      <c r="H7" s="49"/>
      <c r="I7" s="36"/>
      <c r="J7" s="36"/>
      <c r="K7" s="36"/>
      <c r="L7" s="36"/>
      <c r="M7" s="36"/>
      <c r="N7" s="36"/>
      <c r="O7" s="36"/>
      <c r="P7" s="36"/>
      <c r="Q7" s="36"/>
      <c r="R7" s="36"/>
      <c r="S7" s="36"/>
      <c r="T7" s="36"/>
      <c r="U7" s="36"/>
      <c r="V7" s="36"/>
    </row>
    <row r="8" spans="2:22" x14ac:dyDescent="0.25">
      <c r="B8" s="15" t="s">
        <v>18</v>
      </c>
      <c r="C8" s="50">
        <f>300*C4</f>
        <v>600</v>
      </c>
      <c r="D8" s="44" t="s">
        <v>27</v>
      </c>
      <c r="E8" s="36"/>
      <c r="F8" s="36"/>
      <c r="G8" s="36"/>
      <c r="H8" s="36"/>
      <c r="I8" s="36"/>
      <c r="J8" s="36"/>
      <c r="K8" s="36"/>
      <c r="L8" s="36"/>
      <c r="M8" s="36"/>
      <c r="N8" s="36"/>
      <c r="O8" s="36"/>
      <c r="P8" s="36"/>
      <c r="Q8" s="36"/>
      <c r="R8" s="36"/>
      <c r="S8" s="36"/>
      <c r="T8" s="36"/>
      <c r="U8" s="36"/>
      <c r="V8" s="36"/>
    </row>
    <row r="9" spans="2:22" x14ac:dyDescent="0.25">
      <c r="B9" s="15" t="s">
        <v>28</v>
      </c>
      <c r="C9" s="14">
        <f>((C5*(C2*1.5))+(C6*C2)+C7+C8)/C3</f>
        <v>237</v>
      </c>
      <c r="D9" s="44" t="s">
        <v>29</v>
      </c>
      <c r="E9" s="36"/>
      <c r="F9" s="36"/>
      <c r="G9" s="36"/>
      <c r="H9" s="36"/>
      <c r="I9" s="36"/>
      <c r="J9" s="36"/>
      <c r="K9" s="36"/>
      <c r="L9" s="36"/>
      <c r="M9" s="36"/>
      <c r="N9" s="36"/>
      <c r="O9" s="36"/>
      <c r="P9" s="36"/>
      <c r="Q9" s="36"/>
      <c r="R9" s="36"/>
      <c r="S9" s="36"/>
      <c r="T9" s="36"/>
      <c r="U9" s="36"/>
      <c r="V9" s="36"/>
    </row>
    <row r="10" spans="2:22" x14ac:dyDescent="0.25">
      <c r="B10" s="36"/>
      <c r="C10" s="36"/>
      <c r="D10" s="36"/>
      <c r="E10" s="36"/>
      <c r="F10" s="36"/>
      <c r="G10" s="36"/>
      <c r="H10" s="36"/>
      <c r="I10" s="36"/>
      <c r="J10" s="36"/>
      <c r="K10" s="36"/>
      <c r="L10" s="36"/>
      <c r="M10" s="36"/>
      <c r="N10" s="36"/>
      <c r="O10" s="36"/>
      <c r="P10" s="36"/>
      <c r="Q10" s="36"/>
      <c r="R10" s="36"/>
      <c r="S10" s="36"/>
      <c r="T10" s="36"/>
      <c r="U10" s="36"/>
      <c r="V10" s="36"/>
    </row>
    <row r="11" spans="2:22" x14ac:dyDescent="0.25">
      <c r="B11" s="45" t="s">
        <v>34</v>
      </c>
      <c r="C11" s="54"/>
      <c r="D11" s="54"/>
      <c r="E11" s="54"/>
      <c r="F11" s="54"/>
      <c r="G11" s="54"/>
      <c r="H11" s="54"/>
      <c r="I11" s="54"/>
      <c r="J11" s="54"/>
      <c r="K11" s="54"/>
      <c r="L11" s="54"/>
      <c r="M11" s="54"/>
      <c r="N11" s="36"/>
      <c r="O11" s="36"/>
      <c r="P11" s="36"/>
      <c r="Q11" s="36"/>
      <c r="R11" s="36"/>
      <c r="S11" s="36"/>
      <c r="T11" s="36"/>
      <c r="U11" s="36"/>
      <c r="V11" s="36"/>
    </row>
    <row r="12" spans="2:22" x14ac:dyDescent="0.25">
      <c r="B12" s="44" t="s">
        <v>30</v>
      </c>
      <c r="C12" s="36"/>
      <c r="D12" s="36"/>
      <c r="E12" s="36"/>
      <c r="F12" s="36"/>
      <c r="G12" s="36"/>
      <c r="H12" s="36"/>
      <c r="I12" s="36"/>
      <c r="J12" s="36"/>
      <c r="K12" s="36"/>
      <c r="L12" s="36"/>
      <c r="M12" s="36"/>
      <c r="N12" s="36"/>
      <c r="O12" s="36"/>
      <c r="P12" s="36"/>
      <c r="Q12" s="36"/>
      <c r="R12" s="36"/>
      <c r="S12" s="36"/>
      <c r="T12" s="36"/>
      <c r="U12" s="36"/>
      <c r="V12" s="36"/>
    </row>
    <row r="13" spans="2:22" x14ac:dyDescent="0.25">
      <c r="B13" s="36"/>
      <c r="C13" s="36"/>
      <c r="D13" s="36"/>
      <c r="E13" s="36"/>
      <c r="F13" s="36"/>
      <c r="G13" s="36"/>
      <c r="H13" s="36"/>
      <c r="I13" s="36"/>
      <c r="J13" s="36"/>
      <c r="K13" s="36"/>
      <c r="L13" s="36"/>
      <c r="M13" s="36"/>
      <c r="N13" s="36"/>
      <c r="O13" s="36"/>
      <c r="P13" s="36"/>
      <c r="Q13" s="36"/>
      <c r="R13" s="36"/>
      <c r="S13" s="36"/>
      <c r="T13" s="36"/>
      <c r="U13" s="36"/>
      <c r="V13" s="36"/>
    </row>
    <row r="14" spans="2:22" x14ac:dyDescent="0.25">
      <c r="B14" s="16" t="s">
        <v>31</v>
      </c>
      <c r="C14" s="15" t="s">
        <v>10</v>
      </c>
      <c r="D14" s="36"/>
      <c r="E14" s="36"/>
      <c r="F14" s="36"/>
      <c r="G14" s="36"/>
      <c r="H14" s="36"/>
      <c r="I14" s="36"/>
      <c r="J14" s="36"/>
      <c r="K14" s="36"/>
      <c r="L14" s="36"/>
      <c r="M14" s="36"/>
      <c r="N14" s="36"/>
      <c r="O14" s="36"/>
      <c r="P14" s="36"/>
      <c r="Q14" s="36"/>
      <c r="R14" s="36"/>
      <c r="S14" s="36"/>
    </row>
    <row r="15" spans="2:22" x14ac:dyDescent="0.25">
      <c r="B15" s="15" t="s">
        <v>13</v>
      </c>
      <c r="C15" s="46">
        <v>30</v>
      </c>
      <c r="D15" s="36"/>
      <c r="E15" s="49"/>
      <c r="F15" s="36"/>
      <c r="G15" s="36"/>
      <c r="H15" s="36"/>
      <c r="I15" s="36"/>
      <c r="J15" s="36"/>
      <c r="K15" s="36"/>
      <c r="L15" s="36"/>
      <c r="M15" s="36"/>
      <c r="N15" s="36"/>
      <c r="O15" s="36"/>
      <c r="P15" s="36"/>
      <c r="Q15" s="36"/>
      <c r="R15" s="36"/>
      <c r="S15" s="36"/>
    </row>
    <row r="16" spans="2:22" x14ac:dyDescent="0.25">
      <c r="B16" s="15" t="s">
        <v>14</v>
      </c>
      <c r="C16" s="46">
        <v>32</v>
      </c>
      <c r="D16" s="36"/>
      <c r="E16" s="36"/>
      <c r="F16" s="36"/>
      <c r="G16" s="36"/>
      <c r="H16" s="36"/>
      <c r="I16" s="36"/>
      <c r="J16" s="36"/>
      <c r="K16" s="36"/>
      <c r="L16" s="36"/>
      <c r="M16" s="36"/>
      <c r="N16" s="36"/>
      <c r="O16" s="36"/>
      <c r="P16" s="36"/>
      <c r="Q16" s="36"/>
      <c r="R16" s="36"/>
      <c r="S16" s="36"/>
    </row>
    <row r="17" spans="2:22" x14ac:dyDescent="0.25">
      <c r="B17" s="15" t="s">
        <v>15</v>
      </c>
      <c r="C17" s="46">
        <v>42</v>
      </c>
      <c r="D17" s="36"/>
      <c r="E17" s="36"/>
      <c r="F17" s="36"/>
      <c r="G17" s="36"/>
      <c r="H17" s="36"/>
      <c r="I17" s="36"/>
      <c r="J17" s="36"/>
      <c r="K17" s="36"/>
      <c r="L17" s="36"/>
      <c r="M17" s="36"/>
      <c r="N17" s="36"/>
      <c r="O17" s="36"/>
      <c r="P17" s="36"/>
      <c r="Q17" s="36"/>
      <c r="R17" s="36"/>
      <c r="S17" s="36"/>
    </row>
    <row r="18" spans="2:22" x14ac:dyDescent="0.25">
      <c r="B18" s="15" t="s">
        <v>17</v>
      </c>
      <c r="C18" s="46">
        <v>52</v>
      </c>
      <c r="D18" s="36"/>
      <c r="E18" s="36"/>
      <c r="F18" s="36"/>
      <c r="G18" s="36"/>
      <c r="H18" s="36"/>
      <c r="I18" s="36"/>
      <c r="J18" s="36"/>
      <c r="K18" s="36"/>
      <c r="L18" s="36"/>
      <c r="M18" s="36"/>
      <c r="N18" s="36"/>
      <c r="O18" s="36"/>
      <c r="P18" s="36"/>
      <c r="Q18" s="36"/>
      <c r="R18" s="36"/>
      <c r="S18" s="36"/>
    </row>
    <row r="19" spans="2:22" x14ac:dyDescent="0.25">
      <c r="B19" s="15" t="s">
        <v>16</v>
      </c>
      <c r="C19" s="46">
        <v>62</v>
      </c>
      <c r="D19" s="36"/>
      <c r="E19" s="36"/>
      <c r="F19" s="36"/>
      <c r="G19" s="36"/>
      <c r="H19" s="36"/>
      <c r="I19" s="36"/>
      <c r="J19" s="36"/>
      <c r="K19" s="36"/>
      <c r="L19" s="36"/>
      <c r="M19" s="36"/>
      <c r="N19" s="36"/>
      <c r="O19" s="36"/>
      <c r="P19" s="36"/>
      <c r="Q19" s="36"/>
      <c r="R19" s="36"/>
      <c r="S19" s="36"/>
    </row>
    <row r="20" spans="2:22" x14ac:dyDescent="0.25">
      <c r="B20" s="15" t="s">
        <v>3</v>
      </c>
      <c r="C20" s="17">
        <v>20</v>
      </c>
      <c r="D20" s="36"/>
      <c r="E20" s="36"/>
      <c r="F20" s="36"/>
      <c r="G20" s="36"/>
      <c r="H20" s="36"/>
      <c r="I20" s="36"/>
      <c r="J20" s="36"/>
      <c r="K20" s="36"/>
      <c r="L20" s="36"/>
      <c r="M20" s="36"/>
      <c r="N20" s="36"/>
      <c r="O20" s="36"/>
      <c r="P20" s="36"/>
      <c r="Q20" s="36"/>
      <c r="R20" s="36"/>
      <c r="S20" s="36"/>
    </row>
    <row r="21" spans="2:22" x14ac:dyDescent="0.25">
      <c r="B21" s="36"/>
      <c r="C21" s="36"/>
      <c r="D21" s="36"/>
      <c r="E21" s="36"/>
      <c r="F21" s="36"/>
      <c r="G21" s="36"/>
      <c r="H21" s="36"/>
      <c r="I21" s="36"/>
      <c r="J21" s="36"/>
      <c r="K21" s="36"/>
      <c r="L21" s="36"/>
      <c r="M21" s="36"/>
      <c r="N21" s="36"/>
      <c r="O21" s="36"/>
      <c r="P21" s="36"/>
      <c r="Q21" s="36"/>
      <c r="R21" s="36"/>
      <c r="S21" s="36"/>
      <c r="T21" s="36"/>
      <c r="U21" s="36"/>
      <c r="V21" s="36"/>
    </row>
    <row r="22" spans="2:22" x14ac:dyDescent="0.25">
      <c r="B22" s="55" t="s">
        <v>35</v>
      </c>
      <c r="C22" s="55"/>
      <c r="D22" s="55"/>
      <c r="E22" s="55"/>
      <c r="F22" s="56"/>
      <c r="G22" s="56"/>
      <c r="H22" s="56"/>
      <c r="I22" s="56"/>
      <c r="J22" s="56"/>
      <c r="K22" s="56"/>
      <c r="L22" s="56"/>
      <c r="M22" s="56"/>
      <c r="N22" s="56"/>
      <c r="O22" s="56"/>
      <c r="P22" s="36"/>
      <c r="Q22" s="36"/>
      <c r="R22" s="36"/>
      <c r="S22" s="36"/>
      <c r="T22" s="36"/>
      <c r="U22" s="36"/>
    </row>
    <row r="23" spans="2:22" x14ac:dyDescent="0.25">
      <c r="B23" s="44" t="s">
        <v>33</v>
      </c>
      <c r="C23" s="44"/>
      <c r="D23" s="44"/>
      <c r="E23" s="44"/>
      <c r="F23" s="44"/>
      <c r="G23" s="36"/>
      <c r="H23" s="36"/>
      <c r="I23" s="36"/>
      <c r="J23" s="36"/>
      <c r="K23" s="36"/>
      <c r="L23" s="36"/>
      <c r="M23" s="36"/>
      <c r="N23" s="36"/>
      <c r="O23" s="36"/>
      <c r="P23" s="36"/>
      <c r="Q23" s="36"/>
      <c r="R23" s="36"/>
      <c r="S23" s="36"/>
      <c r="T23" s="36"/>
      <c r="U23" s="36"/>
      <c r="V23" s="36"/>
    </row>
    <row r="24" spans="2:22" x14ac:dyDescent="0.25">
      <c r="B24" s="36"/>
      <c r="C24" s="36"/>
      <c r="D24" s="36"/>
      <c r="E24" s="36"/>
      <c r="F24" s="36"/>
      <c r="G24" s="36"/>
      <c r="H24" s="36"/>
      <c r="I24" s="36"/>
      <c r="J24" s="36"/>
      <c r="K24" s="36"/>
      <c r="L24" s="36"/>
      <c r="M24" s="36"/>
      <c r="N24" s="36"/>
      <c r="O24" s="36"/>
      <c r="P24" s="36"/>
      <c r="Q24" s="36"/>
      <c r="R24" s="36"/>
      <c r="S24" s="36"/>
    </row>
    <row r="25" spans="2:22" x14ac:dyDescent="0.25">
      <c r="B25" s="36"/>
      <c r="C25" s="36"/>
      <c r="D25" s="36"/>
      <c r="E25" s="36"/>
      <c r="F25" s="36"/>
      <c r="G25" s="36"/>
      <c r="H25" s="36"/>
      <c r="I25" s="36"/>
      <c r="J25" s="36"/>
      <c r="K25" s="36"/>
      <c r="L25" s="36"/>
      <c r="M25" s="36"/>
      <c r="N25" s="36"/>
      <c r="O25" s="36"/>
      <c r="P25" s="36"/>
      <c r="Q25" s="36"/>
      <c r="R25" s="36"/>
      <c r="S25" s="36"/>
    </row>
    <row r="26" spans="2:22" x14ac:dyDescent="0.25">
      <c r="B26" s="36"/>
      <c r="C26" s="36"/>
      <c r="D26" s="36"/>
      <c r="E26" s="36"/>
      <c r="F26" s="36"/>
      <c r="G26" s="36"/>
      <c r="H26" s="36"/>
      <c r="I26" s="36"/>
      <c r="J26" s="36"/>
      <c r="K26" s="36"/>
      <c r="L26" s="36"/>
      <c r="M26" s="36"/>
      <c r="N26" s="36"/>
      <c r="O26" s="36"/>
      <c r="P26" s="36"/>
      <c r="Q26" s="36"/>
      <c r="R26" s="36"/>
      <c r="S26" s="36"/>
    </row>
    <row r="27" spans="2:22" x14ac:dyDescent="0.25">
      <c r="B27" s="36"/>
      <c r="C27" s="36"/>
      <c r="D27" s="36"/>
      <c r="E27" s="36"/>
      <c r="F27" s="36"/>
      <c r="G27" s="36"/>
      <c r="H27" s="36"/>
      <c r="I27" s="36"/>
      <c r="J27" s="36"/>
      <c r="K27" s="36"/>
      <c r="L27" s="36"/>
      <c r="M27" s="36"/>
      <c r="N27" s="36"/>
      <c r="O27" s="36"/>
      <c r="P27" s="36"/>
      <c r="Q27" s="36"/>
      <c r="R27" s="36"/>
      <c r="S27" s="36"/>
    </row>
    <row r="28" spans="2:22" x14ac:dyDescent="0.25">
      <c r="B28" s="36"/>
      <c r="C28" s="36"/>
      <c r="D28" s="36"/>
      <c r="E28" s="36"/>
      <c r="F28" s="36"/>
      <c r="G28" s="36"/>
      <c r="H28" s="36"/>
      <c r="I28" s="36"/>
      <c r="J28" s="36"/>
      <c r="K28" s="36"/>
      <c r="L28" s="36"/>
      <c r="M28" s="36"/>
      <c r="N28" s="36"/>
      <c r="O28" s="36"/>
      <c r="P28" s="36"/>
      <c r="Q28" s="36"/>
      <c r="R28" s="36"/>
      <c r="S28" s="36"/>
    </row>
  </sheetData>
  <dataValidations count="2">
    <dataValidation allowBlank="1" showInputMessage="1" promptTitle="Error" prompt="This part of the calculator cannot be edited or change. _x000a__x000a_You can only change the amounts in the green boxes." sqref="H6" xr:uid="{00000000-0002-0000-0000-000000000000}"/>
    <dataValidation allowBlank="1" showInputMessage="1" showErrorMessage="1" promptTitle="This can't be changed/edited" prompt="This part of the calculator cannot be edited or changed._x000a__x000a_You can only change amount/figures in the green boxes._x000a__x000a_The total cost will automatically be added to the calculator" sqref="C9" xr:uid="{00000000-0002-0000-0000-000001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W300"/>
  <sheetViews>
    <sheetView tabSelected="1" topLeftCell="A2" zoomScale="71" zoomScaleNormal="71" workbookViewId="0">
      <selection activeCell="H7" sqref="H7"/>
    </sheetView>
  </sheetViews>
  <sheetFormatPr defaultRowHeight="15" x14ac:dyDescent="0.25"/>
  <cols>
    <col min="1" max="1" width="35.28515625" style="39" customWidth="1"/>
    <col min="2" max="2" width="26.5703125" style="39" customWidth="1"/>
    <col min="3" max="3" width="24" style="20" customWidth="1"/>
    <col min="4" max="4" width="29.28515625" style="20" customWidth="1"/>
    <col min="5" max="6" width="26.140625" style="20" customWidth="1"/>
    <col min="7" max="7" width="25.42578125" style="20" customWidth="1"/>
    <col min="8" max="8" width="32.28515625" style="20" customWidth="1"/>
    <col min="9" max="9" width="26.7109375" style="20" customWidth="1"/>
    <col min="10" max="10" width="31" style="20" customWidth="1"/>
    <col min="11" max="11" width="30" style="20" customWidth="1"/>
    <col min="12" max="12" width="3" style="20" customWidth="1"/>
    <col min="13" max="13" width="2.85546875" style="20" customWidth="1"/>
    <col min="14" max="14" width="9.140625" style="20" customWidth="1"/>
    <col min="15" max="16384" width="9.140625" style="20"/>
  </cols>
  <sheetData>
    <row r="1" spans="1:49" ht="18.75" customHeight="1" x14ac:dyDescent="0.25">
      <c r="A1" s="57" t="s">
        <v>11</v>
      </c>
      <c r="B1" s="57"/>
      <c r="C1" s="57"/>
      <c r="D1" s="57"/>
      <c r="E1" s="57"/>
      <c r="F1" s="57"/>
      <c r="G1" s="18"/>
      <c r="H1" s="18"/>
      <c r="I1" s="18"/>
      <c r="J1" s="18"/>
      <c r="K1" s="18"/>
      <c r="L1" s="18"/>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row>
    <row r="2" spans="1:49" ht="47.25" customHeight="1" x14ac:dyDescent="0.25">
      <c r="A2" s="57"/>
      <c r="B2" s="57"/>
      <c r="C2" s="57"/>
      <c r="D2" s="57"/>
      <c r="E2" s="57"/>
      <c r="F2" s="57"/>
      <c r="G2" s="21"/>
      <c r="H2" s="21"/>
      <c r="I2" s="21"/>
      <c r="J2" s="21"/>
      <c r="K2" s="18"/>
      <c r="L2" s="18"/>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row>
    <row r="3" spans="1:49" ht="22.5" hidden="1" customHeight="1" x14ac:dyDescent="0.25">
      <c r="A3" s="22"/>
      <c r="B3" s="22"/>
      <c r="C3" s="18"/>
      <c r="D3" s="18"/>
      <c r="E3" s="18"/>
      <c r="F3" s="18"/>
      <c r="G3" s="18"/>
      <c r="H3" s="21"/>
      <c r="I3" s="21"/>
      <c r="J3" s="21"/>
      <c r="K3" s="18"/>
      <c r="L3" s="18"/>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row>
    <row r="4" spans="1:49" ht="23.25" hidden="1" customHeight="1" x14ac:dyDescent="0.25">
      <c r="A4" s="18"/>
      <c r="B4" s="18"/>
      <c r="C4" s="18"/>
      <c r="D4" s="18"/>
      <c r="E4" s="18"/>
      <c r="F4" s="18"/>
      <c r="G4" s="18"/>
      <c r="H4" s="21"/>
      <c r="I4" s="21"/>
      <c r="J4" s="21"/>
      <c r="K4" s="18"/>
      <c r="L4" s="18"/>
      <c r="M4" s="19"/>
      <c r="N4" s="19"/>
      <c r="O4" s="19"/>
      <c r="P4" s="19"/>
      <c r="Q4" s="19"/>
      <c r="R4" s="19"/>
      <c r="S4" s="19"/>
      <c r="T4" s="19"/>
      <c r="U4" s="19"/>
      <c r="V4" s="19"/>
      <c r="W4" s="19"/>
      <c r="X4" s="19"/>
      <c r="Y4" s="19"/>
      <c r="Z4" s="19"/>
      <c r="AA4" s="19"/>
      <c r="AB4" s="19"/>
      <c r="AC4" s="19"/>
      <c r="AD4" s="19"/>
    </row>
    <row r="5" spans="1:49" s="26" customFormat="1" ht="89.25" customHeight="1" x14ac:dyDescent="0.25">
      <c r="A5" s="60" t="s">
        <v>43</v>
      </c>
      <c r="B5" s="62" t="s">
        <v>8</v>
      </c>
      <c r="C5" s="63" t="s">
        <v>1</v>
      </c>
      <c r="D5" s="59" t="s">
        <v>38</v>
      </c>
      <c r="E5" s="59" t="s">
        <v>2</v>
      </c>
      <c r="F5" s="59" t="s">
        <v>12</v>
      </c>
      <c r="G5" s="59" t="s">
        <v>32</v>
      </c>
      <c r="H5" s="23"/>
      <c r="I5" s="41"/>
      <c r="J5" s="23"/>
      <c r="K5" s="24"/>
      <c r="L5" s="24"/>
      <c r="M5" s="25"/>
      <c r="N5" s="25"/>
      <c r="O5" s="25"/>
      <c r="P5" s="25"/>
      <c r="Q5" s="25"/>
      <c r="R5" s="25"/>
      <c r="S5" s="25"/>
      <c r="T5" s="25"/>
      <c r="U5" s="25"/>
      <c r="V5" s="25"/>
      <c r="W5" s="25"/>
      <c r="X5" s="25"/>
      <c r="Y5" s="25"/>
      <c r="Z5" s="25"/>
      <c r="AA5" s="25"/>
      <c r="AB5" s="25"/>
      <c r="AC5" s="25"/>
      <c r="AD5" s="25"/>
      <c r="AE5" s="25"/>
      <c r="AF5" s="25"/>
      <c r="AG5" s="25"/>
      <c r="AH5" s="25"/>
      <c r="AI5" s="25"/>
      <c r="AJ5" s="25"/>
      <c r="AK5" s="25"/>
    </row>
    <row r="6" spans="1:49" s="26" customFormat="1" ht="112.5" customHeight="1" x14ac:dyDescent="0.25">
      <c r="A6" s="61"/>
      <c r="B6" s="62"/>
      <c r="C6" s="64"/>
      <c r="D6" s="59"/>
      <c r="E6" s="59"/>
      <c r="F6" s="59"/>
      <c r="G6" s="59"/>
      <c r="H6" s="23"/>
      <c r="I6" s="23"/>
      <c r="J6" s="23"/>
      <c r="K6" s="24"/>
      <c r="L6" s="24"/>
      <c r="M6" s="25"/>
      <c r="N6" s="25"/>
      <c r="O6" s="25"/>
      <c r="P6" s="25"/>
      <c r="Q6" s="25"/>
      <c r="R6" s="25"/>
      <c r="S6" s="25"/>
      <c r="T6" s="25"/>
      <c r="U6" s="25"/>
      <c r="V6" s="25"/>
      <c r="W6" s="25"/>
      <c r="X6" s="25"/>
      <c r="Y6" s="25"/>
      <c r="Z6" s="25"/>
      <c r="AA6" s="25"/>
      <c r="AB6" s="25"/>
      <c r="AC6" s="25"/>
      <c r="AD6" s="25"/>
      <c r="AE6" s="25"/>
      <c r="AF6" s="25"/>
      <c r="AG6" s="25"/>
      <c r="AH6" s="25"/>
      <c r="AI6" s="25"/>
      <c r="AJ6" s="25"/>
      <c r="AK6" s="25"/>
    </row>
    <row r="7" spans="1:49" s="26" customFormat="1" ht="33.75" customHeight="1" x14ac:dyDescent="0.25">
      <c r="A7" s="1">
        <v>0</v>
      </c>
      <c r="B7" s="2">
        <f>'Delivery inputs'!C9</f>
        <v>237</v>
      </c>
      <c r="C7" s="3">
        <f>B7*A7</f>
        <v>0</v>
      </c>
      <c r="D7" s="4">
        <f>1511.79*A7</f>
        <v>0</v>
      </c>
      <c r="E7" s="4">
        <f>D7/2.5</f>
        <v>0</v>
      </c>
      <c r="F7" s="5">
        <f>(D7-C7)/2.5</f>
        <v>0</v>
      </c>
      <c r="G7" s="6">
        <f>1511.79/B7</f>
        <v>6.378860759493671</v>
      </c>
      <c r="H7" s="24"/>
      <c r="I7" s="24"/>
      <c r="J7" s="24"/>
      <c r="K7" s="24"/>
      <c r="L7" s="24"/>
      <c r="M7" s="25"/>
      <c r="N7" s="25"/>
      <c r="O7" s="25"/>
      <c r="P7" s="25"/>
      <c r="Q7" s="25"/>
      <c r="R7" s="25"/>
      <c r="S7" s="25"/>
      <c r="T7" s="25"/>
      <c r="U7" s="25"/>
      <c r="V7" s="25"/>
      <c r="W7" s="25"/>
      <c r="X7" s="25"/>
      <c r="Y7" s="25"/>
      <c r="Z7" s="25"/>
      <c r="AA7" s="25"/>
      <c r="AB7" s="25"/>
      <c r="AC7" s="25"/>
      <c r="AD7" s="25"/>
      <c r="AE7" s="25"/>
      <c r="AF7" s="25"/>
      <c r="AG7" s="25"/>
      <c r="AH7" s="25"/>
      <c r="AI7" s="25"/>
      <c r="AJ7" s="25"/>
      <c r="AK7" s="25"/>
    </row>
    <row r="8" spans="1:49" s="26" customFormat="1" ht="33.75" customHeight="1" x14ac:dyDescent="0.25">
      <c r="A8" s="53" t="s">
        <v>41</v>
      </c>
      <c r="B8" s="27"/>
      <c r="C8" s="51"/>
      <c r="D8" s="51"/>
      <c r="E8" s="51"/>
      <c r="F8" s="52"/>
      <c r="G8" s="29"/>
      <c r="H8" s="24"/>
      <c r="I8" s="24"/>
      <c r="J8" s="24"/>
      <c r="K8" s="24"/>
      <c r="L8" s="24"/>
      <c r="M8" s="25"/>
      <c r="N8" s="25"/>
      <c r="O8" s="25"/>
      <c r="P8" s="25"/>
      <c r="Q8" s="25"/>
      <c r="R8" s="25"/>
      <c r="S8" s="25"/>
      <c r="T8" s="25"/>
      <c r="U8" s="25"/>
      <c r="V8" s="25"/>
      <c r="W8" s="25"/>
      <c r="X8" s="25"/>
      <c r="Y8" s="25"/>
      <c r="Z8" s="25"/>
      <c r="AA8" s="25"/>
      <c r="AB8" s="25"/>
      <c r="AC8" s="25"/>
      <c r="AD8" s="25"/>
      <c r="AE8" s="25"/>
      <c r="AF8" s="25"/>
      <c r="AG8" s="25"/>
      <c r="AH8" s="25"/>
      <c r="AI8" s="25"/>
      <c r="AJ8" s="25"/>
      <c r="AK8" s="25"/>
    </row>
    <row r="9" spans="1:49" s="26" customFormat="1" ht="33.75" customHeight="1" x14ac:dyDescent="0.25">
      <c r="A9" s="42" t="s">
        <v>40</v>
      </c>
      <c r="B9" s="27"/>
      <c r="C9" s="27"/>
      <c r="E9" s="27"/>
      <c r="G9" s="27"/>
      <c r="I9" s="28"/>
      <c r="J9" s="27"/>
      <c r="K9" s="27"/>
      <c r="L9" s="29"/>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row>
    <row r="10" spans="1:49" s="26" customFormat="1" ht="116.25" customHeight="1" x14ac:dyDescent="0.25">
      <c r="A10" s="65" t="s">
        <v>44</v>
      </c>
      <c r="B10" s="9" t="s">
        <v>42</v>
      </c>
      <c r="C10" s="9" t="s">
        <v>6</v>
      </c>
      <c r="D10" s="9" t="s">
        <v>39</v>
      </c>
      <c r="E10" s="9" t="s">
        <v>4</v>
      </c>
      <c r="F10" s="10" t="s">
        <v>5</v>
      </c>
      <c r="G10" s="27"/>
      <c r="H10" s="28"/>
      <c r="I10" s="28"/>
      <c r="J10" s="27"/>
      <c r="K10" s="27"/>
      <c r="L10" s="29"/>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row>
    <row r="11" spans="1:49" s="26" customFormat="1" ht="31.5" customHeight="1" x14ac:dyDescent="0.25">
      <c r="A11" s="7">
        <f>A7*0.05</f>
        <v>0</v>
      </c>
      <c r="B11" s="8">
        <f>A11/'Delivery inputs'!C3</f>
        <v>0</v>
      </c>
      <c r="C11" s="4">
        <f>(A7*B7)*0.05</f>
        <v>0</v>
      </c>
      <c r="D11" s="4">
        <f>(1511.79*A7)*0.05</f>
        <v>0</v>
      </c>
      <c r="E11" s="4">
        <f>D11/2.5</f>
        <v>0</v>
      </c>
      <c r="F11" s="5">
        <f>(D11-C11)/2.5</f>
        <v>0</v>
      </c>
      <c r="G11" s="27"/>
      <c r="H11" s="28"/>
      <c r="I11" s="28"/>
      <c r="J11" s="27"/>
      <c r="K11" s="27"/>
      <c r="L11" s="29"/>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row>
    <row r="12" spans="1:49" s="26" customFormat="1" ht="26.25" customHeight="1" x14ac:dyDescent="0.25">
      <c r="A12" s="30"/>
      <c r="B12" s="30"/>
      <c r="C12" s="31"/>
      <c r="D12" s="32"/>
      <c r="E12" s="32"/>
      <c r="F12" s="32"/>
      <c r="G12" s="31"/>
      <c r="H12" s="31"/>
      <c r="I12" s="32"/>
      <c r="J12" s="32"/>
      <c r="K12" s="32"/>
      <c r="L12" s="24"/>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row>
    <row r="13" spans="1:49" ht="6" customHeight="1" x14ac:dyDescent="0.25">
      <c r="A13" s="33"/>
      <c r="B13" s="33"/>
      <c r="C13" s="18"/>
      <c r="D13" s="18"/>
      <c r="E13" s="18"/>
      <c r="F13" s="18"/>
      <c r="G13" s="18"/>
      <c r="H13" s="18"/>
      <c r="I13" s="18"/>
      <c r="J13" s="18"/>
      <c r="K13" s="18"/>
      <c r="L13" s="18"/>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9" ht="60" customHeight="1" x14ac:dyDescent="0.35">
      <c r="A14" s="34"/>
      <c r="B14" s="34"/>
      <c r="C14" s="34"/>
      <c r="D14" s="18"/>
      <c r="E14" s="18"/>
      <c r="F14" s="18"/>
      <c r="G14" s="58"/>
      <c r="H14" s="58"/>
      <c r="I14" s="35"/>
      <c r="J14" s="18"/>
      <c r="K14" s="18"/>
      <c r="L14" s="18"/>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row>
    <row r="15" spans="1:49" x14ac:dyDescent="0.25">
      <c r="A15" s="33"/>
      <c r="B15" s="33"/>
      <c r="C15" s="18"/>
      <c r="D15" s="18"/>
      <c r="E15" s="18"/>
      <c r="F15" s="18"/>
      <c r="G15" s="18"/>
      <c r="H15" s="18"/>
      <c r="I15" s="18"/>
      <c r="J15" s="18"/>
      <c r="K15" s="18"/>
      <c r="L15" s="18"/>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row>
    <row r="16" spans="1:49" x14ac:dyDescent="0.25">
      <c r="A16" s="36"/>
      <c r="B16" s="36"/>
      <c r="C16" s="18"/>
      <c r="D16" s="18"/>
      <c r="E16" s="18"/>
      <c r="F16" s="18"/>
      <c r="G16" s="18"/>
      <c r="H16" s="18"/>
      <c r="I16" s="18"/>
      <c r="J16" s="18"/>
      <c r="K16" s="18"/>
      <c r="L16" s="18"/>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row>
    <row r="17" spans="1:41" ht="26.25" customHeight="1" x14ac:dyDescent="0.25">
      <c r="A17" s="33"/>
      <c r="B17" s="33"/>
      <c r="C17" s="18"/>
      <c r="D17" s="18"/>
      <c r="E17" s="18"/>
      <c r="F17" s="18"/>
      <c r="G17" s="18"/>
      <c r="H17" s="18"/>
      <c r="I17" s="18"/>
      <c r="J17" s="18"/>
      <c r="K17" s="18"/>
      <c r="L17" s="18"/>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row>
    <row r="18" spans="1:41" x14ac:dyDescent="0.25">
      <c r="A18" s="37"/>
      <c r="B18" s="37"/>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row>
    <row r="19" spans="1:41" x14ac:dyDescent="0.25">
      <c r="A19" s="37"/>
      <c r="B19" s="37"/>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row>
    <row r="20" spans="1:41" x14ac:dyDescent="0.25">
      <c r="A20" s="37"/>
      <c r="B20" s="3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row>
    <row r="21" spans="1:41" x14ac:dyDescent="0.25">
      <c r="A21" s="37"/>
      <c r="B21" s="37"/>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row>
    <row r="22" spans="1:41" x14ac:dyDescent="0.25">
      <c r="A22" s="37"/>
      <c r="B22" s="37"/>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row>
    <row r="23" spans="1:41" x14ac:dyDescent="0.25">
      <c r="A23" s="37"/>
      <c r="B23" s="37"/>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row>
    <row r="24" spans="1:41" x14ac:dyDescent="0.25">
      <c r="A24" s="37"/>
      <c r="B24" s="3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row>
    <row r="25" spans="1:41" x14ac:dyDescent="0.25">
      <c r="A25" s="37"/>
      <c r="B25" s="37"/>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row>
    <row r="26" spans="1:41" x14ac:dyDescent="0.25">
      <c r="A26" s="37"/>
      <c r="B26" s="37"/>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row>
    <row r="27" spans="1:41" x14ac:dyDescent="0.25">
      <c r="A27" s="37"/>
      <c r="B27" s="37"/>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row>
    <row r="28" spans="1:41" x14ac:dyDescent="0.25">
      <c r="A28" s="37"/>
      <c r="B28" s="3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row>
    <row r="29" spans="1:41" x14ac:dyDescent="0.25">
      <c r="A29" s="37"/>
      <c r="B29" s="37"/>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row>
    <row r="30" spans="1:41" x14ac:dyDescent="0.25">
      <c r="A30" s="37"/>
      <c r="B30" s="37"/>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row>
    <row r="31" spans="1:41" x14ac:dyDescent="0.25">
      <c r="A31" s="37"/>
      <c r="B31" s="37"/>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row>
    <row r="32" spans="1:41" x14ac:dyDescent="0.25">
      <c r="A32" s="37"/>
      <c r="B32" s="3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row>
    <row r="33" spans="1:41" x14ac:dyDescent="0.25">
      <c r="A33" s="37"/>
      <c r="B33" s="37"/>
      <c r="C33" s="19"/>
      <c r="D33" s="38"/>
      <c r="E33" s="38"/>
      <c r="F33" s="38"/>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row>
    <row r="34" spans="1:41" x14ac:dyDescent="0.25">
      <c r="A34" s="37"/>
      <c r="B34" s="37"/>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row>
    <row r="35" spans="1:41" x14ac:dyDescent="0.25">
      <c r="A35" s="37"/>
      <c r="B35" s="37"/>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row>
    <row r="36" spans="1:41" x14ac:dyDescent="0.25">
      <c r="A36" s="37"/>
      <c r="B36" s="3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row>
    <row r="37" spans="1:41" x14ac:dyDescent="0.25">
      <c r="A37" s="37"/>
      <c r="B37" s="37"/>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row>
    <row r="38" spans="1:41" x14ac:dyDescent="0.25">
      <c r="A38" s="37"/>
      <c r="B38" s="37"/>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row>
    <row r="39" spans="1:41" x14ac:dyDescent="0.25">
      <c r="A39" s="37"/>
      <c r="B39" s="37"/>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row>
    <row r="40" spans="1:41" x14ac:dyDescent="0.25">
      <c r="A40" s="37"/>
      <c r="B40" s="3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row>
    <row r="41" spans="1:41" x14ac:dyDescent="0.25">
      <c r="A41" s="37"/>
      <c r="B41" s="37"/>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row>
    <row r="42" spans="1:41" x14ac:dyDescent="0.25">
      <c r="A42" s="37"/>
      <c r="B42" s="37"/>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row>
    <row r="43" spans="1:41" x14ac:dyDescent="0.25">
      <c r="A43" s="37"/>
      <c r="B43" s="37"/>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row>
    <row r="44" spans="1:41" x14ac:dyDescent="0.25">
      <c r="A44" s="37"/>
      <c r="B44" s="37"/>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row>
    <row r="45" spans="1:41" x14ac:dyDescent="0.25">
      <c r="A45" s="37"/>
      <c r="B45" s="37"/>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row>
    <row r="46" spans="1:41" x14ac:dyDescent="0.25">
      <c r="A46" s="37"/>
      <c r="B46" s="37"/>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row>
    <row r="47" spans="1:41" x14ac:dyDescent="0.25">
      <c r="A47" s="37"/>
      <c r="B47" s="37"/>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row>
    <row r="48" spans="1:41" x14ac:dyDescent="0.25">
      <c r="A48" s="37"/>
      <c r="B48" s="37"/>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row>
    <row r="49" spans="1:41" x14ac:dyDescent="0.25">
      <c r="A49" s="37"/>
      <c r="B49" s="37"/>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row>
    <row r="50" spans="1:41" x14ac:dyDescent="0.25">
      <c r="A50" s="37"/>
      <c r="B50" s="37"/>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row>
    <row r="51" spans="1:41" x14ac:dyDescent="0.25">
      <c r="A51" s="37"/>
      <c r="B51" s="37"/>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row>
    <row r="52" spans="1:41" x14ac:dyDescent="0.25">
      <c r="A52" s="37"/>
      <c r="B52" s="37"/>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row>
    <row r="53" spans="1:41" x14ac:dyDescent="0.25">
      <c r="A53" s="37"/>
      <c r="B53" s="37"/>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row>
    <row r="54" spans="1:41" x14ac:dyDescent="0.25">
      <c r="A54" s="37"/>
      <c r="B54" s="37"/>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row>
    <row r="55" spans="1:41" x14ac:dyDescent="0.25">
      <c r="A55" s="37"/>
      <c r="B55" s="37"/>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row>
    <row r="56" spans="1:41" x14ac:dyDescent="0.25">
      <c r="A56" s="37"/>
      <c r="B56" s="37"/>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row>
    <row r="57" spans="1:41" x14ac:dyDescent="0.25">
      <c r="A57" s="37"/>
      <c r="B57" s="37"/>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row>
    <row r="58" spans="1:41" x14ac:dyDescent="0.25">
      <c r="A58" s="37"/>
      <c r="B58" s="37"/>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row>
    <row r="59" spans="1:41" x14ac:dyDescent="0.25">
      <c r="A59" s="37"/>
      <c r="B59" s="37"/>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row>
    <row r="60" spans="1:41" x14ac:dyDescent="0.25">
      <c r="A60" s="37"/>
      <c r="B60" s="37"/>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row>
    <row r="61" spans="1:41" x14ac:dyDescent="0.25">
      <c r="A61" s="37"/>
      <c r="B61" s="37"/>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row>
    <row r="62" spans="1:41" x14ac:dyDescent="0.25">
      <c r="A62" s="37"/>
      <c r="B62" s="37"/>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row>
    <row r="63" spans="1:41" x14ac:dyDescent="0.25">
      <c r="A63" s="37"/>
      <c r="B63" s="37"/>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row>
    <row r="64" spans="1:41" x14ac:dyDescent="0.25">
      <c r="A64" s="37"/>
      <c r="B64" s="37"/>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row>
    <row r="65" spans="1:41" x14ac:dyDescent="0.25">
      <c r="A65" s="37"/>
      <c r="B65" s="37"/>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row>
    <row r="66" spans="1:41" x14ac:dyDescent="0.25">
      <c r="A66" s="37"/>
      <c r="B66" s="37"/>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row>
    <row r="67" spans="1:41" x14ac:dyDescent="0.25">
      <c r="A67" s="37"/>
      <c r="B67" s="37"/>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row>
    <row r="68" spans="1:41" x14ac:dyDescent="0.25">
      <c r="A68" s="37"/>
      <c r="B68" s="37"/>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row>
    <row r="69" spans="1:41" x14ac:dyDescent="0.25">
      <c r="A69" s="37"/>
      <c r="B69" s="37"/>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row>
    <row r="70" spans="1:41" x14ac:dyDescent="0.25">
      <c r="A70" s="37"/>
      <c r="B70" s="37"/>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row>
    <row r="71" spans="1:41" x14ac:dyDescent="0.25">
      <c r="A71" s="37"/>
      <c r="B71" s="37"/>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row>
    <row r="72" spans="1:41" x14ac:dyDescent="0.25">
      <c r="A72" s="37"/>
      <c r="B72" s="37"/>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row>
    <row r="73" spans="1:41" x14ac:dyDescent="0.25">
      <c r="A73" s="37"/>
      <c r="B73" s="37"/>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row>
    <row r="74" spans="1:41" x14ac:dyDescent="0.25">
      <c r="A74" s="37"/>
      <c r="B74" s="37"/>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row>
    <row r="75" spans="1:41" x14ac:dyDescent="0.25">
      <c r="A75" s="37"/>
      <c r="B75" s="37"/>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row>
    <row r="76" spans="1:41" x14ac:dyDescent="0.25">
      <c r="A76" s="37"/>
      <c r="B76" s="37"/>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row>
    <row r="77" spans="1:41" x14ac:dyDescent="0.25">
      <c r="A77" s="37"/>
      <c r="B77" s="37"/>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row>
    <row r="78" spans="1:41" x14ac:dyDescent="0.25">
      <c r="A78" s="37"/>
      <c r="B78" s="37"/>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row>
    <row r="79" spans="1:41" x14ac:dyDescent="0.25">
      <c r="A79" s="37"/>
      <c r="B79" s="37"/>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row>
    <row r="80" spans="1:41" x14ac:dyDescent="0.25">
      <c r="A80" s="37"/>
      <c r="B80" s="37"/>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row>
    <row r="81" spans="1:41" x14ac:dyDescent="0.25">
      <c r="A81" s="37"/>
      <c r="B81" s="37"/>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row>
    <row r="82" spans="1:41" x14ac:dyDescent="0.25">
      <c r="A82" s="37"/>
      <c r="B82" s="37"/>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row>
    <row r="83" spans="1:41" x14ac:dyDescent="0.25">
      <c r="A83" s="37"/>
      <c r="B83" s="37"/>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row>
    <row r="84" spans="1:41" x14ac:dyDescent="0.25">
      <c r="A84" s="37"/>
      <c r="B84" s="37"/>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row>
    <row r="85" spans="1:41" x14ac:dyDescent="0.25">
      <c r="A85" s="37"/>
      <c r="B85" s="37"/>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row>
    <row r="86" spans="1:41" x14ac:dyDescent="0.25">
      <c r="A86" s="37"/>
      <c r="B86" s="37"/>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row>
    <row r="87" spans="1:41" x14ac:dyDescent="0.25">
      <c r="A87" s="37"/>
      <c r="B87" s="37"/>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row>
    <row r="88" spans="1:41" x14ac:dyDescent="0.25">
      <c r="A88" s="37"/>
      <c r="B88" s="37"/>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row>
    <row r="89" spans="1:41" x14ac:dyDescent="0.25">
      <c r="A89" s="37"/>
      <c r="B89" s="37"/>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row>
    <row r="90" spans="1:41" x14ac:dyDescent="0.25">
      <c r="A90" s="37"/>
      <c r="B90" s="37"/>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row>
    <row r="91" spans="1:41" x14ac:dyDescent="0.25">
      <c r="A91" s="37"/>
      <c r="B91" s="37"/>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row>
    <row r="92" spans="1:41" x14ac:dyDescent="0.25">
      <c r="A92" s="37"/>
      <c r="B92" s="37"/>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row>
    <row r="93" spans="1:41" x14ac:dyDescent="0.25">
      <c r="A93" s="37"/>
      <c r="B93" s="37"/>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row>
    <row r="94" spans="1:41" x14ac:dyDescent="0.25">
      <c r="A94" s="37"/>
      <c r="B94" s="37"/>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row>
    <row r="95" spans="1:41" x14ac:dyDescent="0.25">
      <c r="A95" s="37"/>
      <c r="B95" s="37"/>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row>
    <row r="96" spans="1:41" x14ac:dyDescent="0.25">
      <c r="A96" s="37"/>
      <c r="B96" s="37"/>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row>
    <row r="97" spans="1:41" x14ac:dyDescent="0.25">
      <c r="A97" s="37"/>
      <c r="B97" s="37"/>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row>
    <row r="98" spans="1:41" x14ac:dyDescent="0.25">
      <c r="A98" s="37"/>
      <c r="B98" s="37"/>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row>
    <row r="99" spans="1:41" x14ac:dyDescent="0.25">
      <c r="A99" s="37"/>
      <c r="B99" s="37"/>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row>
    <row r="100" spans="1:41" x14ac:dyDescent="0.25">
      <c r="A100" s="37"/>
      <c r="B100" s="37"/>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row>
    <row r="101" spans="1:41" x14ac:dyDescent="0.25">
      <c r="A101" s="37"/>
      <c r="B101" s="37"/>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row>
    <row r="102" spans="1:41" x14ac:dyDescent="0.25">
      <c r="A102" s="37"/>
      <c r="B102" s="37"/>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row>
    <row r="103" spans="1:41" x14ac:dyDescent="0.25">
      <c r="A103" s="37"/>
      <c r="B103" s="37"/>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row>
    <row r="104" spans="1:41" x14ac:dyDescent="0.25">
      <c r="A104" s="37"/>
      <c r="B104" s="37"/>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row>
    <row r="105" spans="1:41" x14ac:dyDescent="0.25">
      <c r="A105" s="37"/>
      <c r="B105" s="37"/>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row>
    <row r="106" spans="1:41" x14ac:dyDescent="0.25">
      <c r="A106" s="37"/>
      <c r="B106" s="37"/>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row>
    <row r="107" spans="1:41" x14ac:dyDescent="0.25">
      <c r="A107" s="37"/>
      <c r="B107" s="37"/>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row>
    <row r="108" spans="1:41" x14ac:dyDescent="0.25">
      <c r="A108" s="37"/>
      <c r="B108" s="37"/>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row>
    <row r="109" spans="1:41" x14ac:dyDescent="0.25">
      <c r="A109" s="37"/>
      <c r="B109" s="37"/>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row>
    <row r="110" spans="1:41" x14ac:dyDescent="0.25">
      <c r="A110" s="37"/>
      <c r="B110" s="37"/>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row>
    <row r="111" spans="1:41" x14ac:dyDescent="0.25">
      <c r="A111" s="37"/>
      <c r="B111" s="37"/>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row>
    <row r="112" spans="1:41" x14ac:dyDescent="0.25">
      <c r="A112" s="37"/>
      <c r="B112" s="37"/>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row>
    <row r="113" spans="1:41" x14ac:dyDescent="0.25">
      <c r="A113" s="37"/>
      <c r="B113" s="37"/>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row>
    <row r="114" spans="1:41" x14ac:dyDescent="0.25">
      <c r="A114" s="37"/>
      <c r="B114" s="37"/>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row>
    <row r="115" spans="1:41" x14ac:dyDescent="0.25">
      <c r="A115" s="37"/>
      <c r="B115" s="37"/>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row>
    <row r="116" spans="1:41" x14ac:dyDescent="0.25">
      <c r="A116" s="37"/>
      <c r="B116" s="37"/>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row>
    <row r="117" spans="1:41" x14ac:dyDescent="0.25">
      <c r="A117" s="37"/>
      <c r="B117" s="37"/>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row>
    <row r="118" spans="1:41" x14ac:dyDescent="0.25">
      <c r="A118" s="37"/>
      <c r="B118" s="37"/>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row>
    <row r="119" spans="1:41" x14ac:dyDescent="0.25">
      <c r="A119" s="37"/>
      <c r="B119" s="37"/>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row>
    <row r="120" spans="1:41" x14ac:dyDescent="0.25">
      <c r="A120" s="37"/>
      <c r="B120" s="37"/>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row>
    <row r="121" spans="1:41" x14ac:dyDescent="0.25">
      <c r="A121" s="37"/>
      <c r="B121" s="37"/>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row>
    <row r="122" spans="1:41" x14ac:dyDescent="0.25">
      <c r="A122" s="37"/>
      <c r="B122" s="37"/>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row>
    <row r="123" spans="1:41" x14ac:dyDescent="0.25">
      <c r="A123" s="37"/>
      <c r="B123" s="37"/>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row>
    <row r="124" spans="1:41" x14ac:dyDescent="0.25">
      <c r="A124" s="37"/>
      <c r="B124" s="37"/>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row>
    <row r="125" spans="1:41" x14ac:dyDescent="0.25">
      <c r="A125" s="37"/>
      <c r="B125" s="37"/>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row>
    <row r="126" spans="1:41" x14ac:dyDescent="0.25">
      <c r="A126" s="37"/>
      <c r="B126" s="37"/>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row>
    <row r="127" spans="1:41" x14ac:dyDescent="0.25">
      <c r="A127" s="37"/>
      <c r="B127" s="37"/>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row>
    <row r="128" spans="1:41" x14ac:dyDescent="0.25">
      <c r="A128" s="37"/>
      <c r="B128" s="37"/>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row>
    <row r="129" spans="1:41" x14ac:dyDescent="0.25">
      <c r="A129" s="37"/>
      <c r="B129" s="37"/>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row>
    <row r="130" spans="1:41" x14ac:dyDescent="0.25">
      <c r="A130" s="37"/>
      <c r="B130" s="37"/>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row>
    <row r="131" spans="1:41" x14ac:dyDescent="0.25">
      <c r="A131" s="37"/>
      <c r="B131" s="37"/>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row>
    <row r="132" spans="1:41" x14ac:dyDescent="0.25">
      <c r="A132" s="37"/>
      <c r="B132" s="37"/>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row>
    <row r="133" spans="1:41" x14ac:dyDescent="0.25">
      <c r="A133" s="37"/>
      <c r="B133" s="37"/>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row>
    <row r="134" spans="1:41" x14ac:dyDescent="0.25">
      <c r="A134" s="37"/>
      <c r="B134" s="37"/>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row>
    <row r="135" spans="1:41" x14ac:dyDescent="0.25">
      <c r="A135" s="37"/>
      <c r="B135" s="37"/>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row>
    <row r="136" spans="1:41" x14ac:dyDescent="0.25">
      <c r="A136" s="37"/>
      <c r="B136" s="37"/>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row>
    <row r="137" spans="1:41" x14ac:dyDescent="0.25">
      <c r="A137" s="37"/>
      <c r="B137" s="37"/>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row>
    <row r="138" spans="1:41" x14ac:dyDescent="0.25">
      <c r="A138" s="37"/>
      <c r="B138" s="37"/>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row>
    <row r="139" spans="1:41" x14ac:dyDescent="0.25">
      <c r="A139" s="37"/>
      <c r="B139" s="37"/>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row>
    <row r="140" spans="1:41" x14ac:dyDescent="0.25">
      <c r="A140" s="37"/>
      <c r="B140" s="37"/>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row>
    <row r="141" spans="1:41" x14ac:dyDescent="0.25">
      <c r="A141" s="37"/>
      <c r="B141" s="37"/>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row>
    <row r="142" spans="1:41" x14ac:dyDescent="0.25">
      <c r="A142" s="37"/>
      <c r="B142" s="37"/>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row>
    <row r="143" spans="1:41" x14ac:dyDescent="0.25">
      <c r="A143" s="37"/>
      <c r="B143" s="37"/>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row>
    <row r="144" spans="1:41" x14ac:dyDescent="0.25">
      <c r="A144" s="37"/>
      <c r="B144" s="37"/>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row>
    <row r="145" spans="1:41" x14ac:dyDescent="0.25">
      <c r="A145" s="37"/>
      <c r="B145" s="37"/>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row>
    <row r="146" spans="1:41" x14ac:dyDescent="0.25">
      <c r="A146" s="37"/>
      <c r="B146" s="37"/>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row>
    <row r="147" spans="1:41" x14ac:dyDescent="0.25">
      <c r="A147" s="37"/>
      <c r="B147" s="37"/>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row>
    <row r="148" spans="1:41" x14ac:dyDescent="0.25">
      <c r="A148" s="37"/>
      <c r="B148" s="37"/>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row>
    <row r="149" spans="1:41" x14ac:dyDescent="0.25">
      <c r="A149" s="37"/>
      <c r="B149" s="37"/>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row>
    <row r="150" spans="1:41" x14ac:dyDescent="0.25">
      <c r="A150" s="37"/>
      <c r="B150" s="37"/>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row>
    <row r="151" spans="1:41" x14ac:dyDescent="0.25">
      <c r="A151" s="37"/>
      <c r="B151" s="37"/>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row>
    <row r="152" spans="1:41" x14ac:dyDescent="0.25">
      <c r="A152" s="37"/>
      <c r="B152" s="37"/>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row>
    <row r="153" spans="1:41" x14ac:dyDescent="0.25">
      <c r="A153" s="37"/>
      <c r="B153" s="37"/>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row>
    <row r="154" spans="1:41" x14ac:dyDescent="0.25">
      <c r="A154" s="37"/>
      <c r="B154" s="37"/>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row>
    <row r="155" spans="1:41" x14ac:dyDescent="0.25">
      <c r="A155" s="37"/>
      <c r="B155" s="37"/>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row>
    <row r="156" spans="1:41" x14ac:dyDescent="0.25">
      <c r="A156" s="37"/>
      <c r="B156" s="37"/>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row>
    <row r="157" spans="1:41" x14ac:dyDescent="0.25">
      <c r="A157" s="37"/>
      <c r="B157" s="37"/>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row>
    <row r="158" spans="1:41" x14ac:dyDescent="0.25">
      <c r="A158" s="37"/>
      <c r="B158" s="37"/>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row>
    <row r="159" spans="1:41" x14ac:dyDescent="0.25">
      <c r="A159" s="37"/>
      <c r="B159" s="37"/>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row>
    <row r="160" spans="1:41" x14ac:dyDescent="0.25">
      <c r="A160" s="37"/>
      <c r="B160" s="37"/>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row>
    <row r="161" spans="1:41" x14ac:dyDescent="0.25">
      <c r="A161" s="37"/>
      <c r="B161" s="37"/>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row>
    <row r="162" spans="1:41" x14ac:dyDescent="0.25">
      <c r="A162" s="37"/>
      <c r="B162" s="37"/>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row>
    <row r="163" spans="1:41" x14ac:dyDescent="0.25">
      <c r="A163" s="37"/>
      <c r="B163" s="37"/>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row>
    <row r="164" spans="1:41" x14ac:dyDescent="0.25">
      <c r="A164" s="37"/>
      <c r="B164" s="37"/>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row>
    <row r="165" spans="1:41" x14ac:dyDescent="0.25">
      <c r="A165" s="37"/>
      <c r="B165" s="37"/>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row>
    <row r="166" spans="1:41" x14ac:dyDescent="0.25">
      <c r="A166" s="37"/>
      <c r="B166" s="37"/>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row>
    <row r="167" spans="1:41" x14ac:dyDescent="0.25">
      <c r="A167" s="37"/>
      <c r="B167" s="37"/>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row>
    <row r="168" spans="1:41" x14ac:dyDescent="0.25">
      <c r="A168" s="37"/>
      <c r="B168" s="37"/>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row>
    <row r="169" spans="1:41" x14ac:dyDescent="0.25">
      <c r="A169" s="37"/>
      <c r="B169" s="37"/>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row>
    <row r="170" spans="1:41" x14ac:dyDescent="0.25">
      <c r="A170" s="37"/>
      <c r="B170" s="37"/>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row>
    <row r="171" spans="1:41" x14ac:dyDescent="0.25">
      <c r="A171" s="37"/>
      <c r="B171" s="37"/>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row>
    <row r="172" spans="1:41" x14ac:dyDescent="0.25">
      <c r="A172" s="37"/>
      <c r="B172" s="37"/>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row>
    <row r="173" spans="1:41" x14ac:dyDescent="0.25">
      <c r="A173" s="37"/>
      <c r="B173" s="37"/>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row>
    <row r="174" spans="1:41" x14ac:dyDescent="0.25">
      <c r="A174" s="37"/>
      <c r="B174" s="37"/>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row>
    <row r="175" spans="1:41" x14ac:dyDescent="0.25">
      <c r="A175" s="37"/>
      <c r="B175" s="37"/>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row>
    <row r="176" spans="1:41" x14ac:dyDescent="0.25">
      <c r="A176" s="37"/>
      <c r="B176" s="37"/>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row>
    <row r="177" spans="1:41" x14ac:dyDescent="0.25">
      <c r="A177" s="37"/>
      <c r="B177" s="37"/>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row>
    <row r="178" spans="1:41" x14ac:dyDescent="0.25">
      <c r="A178" s="37"/>
      <c r="B178" s="37"/>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row>
    <row r="179" spans="1:41" x14ac:dyDescent="0.25">
      <c r="A179" s="37"/>
      <c r="B179" s="37"/>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row>
    <row r="180" spans="1:41" x14ac:dyDescent="0.25">
      <c r="A180" s="37"/>
      <c r="B180" s="37"/>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row>
    <row r="181" spans="1:41" x14ac:dyDescent="0.25">
      <c r="A181" s="37"/>
      <c r="B181" s="37"/>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row>
    <row r="182" spans="1:41" x14ac:dyDescent="0.25">
      <c r="A182" s="37"/>
      <c r="B182" s="37"/>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row>
    <row r="183" spans="1:41" x14ac:dyDescent="0.25">
      <c r="A183" s="37"/>
      <c r="B183" s="37"/>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row>
    <row r="184" spans="1:41" x14ac:dyDescent="0.25">
      <c r="A184" s="37"/>
      <c r="B184" s="37"/>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row>
    <row r="185" spans="1:41" x14ac:dyDescent="0.25">
      <c r="A185" s="37"/>
      <c r="B185" s="37"/>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row>
    <row r="186" spans="1:41" x14ac:dyDescent="0.25">
      <c r="A186" s="37"/>
      <c r="B186" s="37"/>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row>
    <row r="187" spans="1:41" x14ac:dyDescent="0.25">
      <c r="A187" s="37"/>
      <c r="B187" s="37"/>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row>
    <row r="188" spans="1:41" x14ac:dyDescent="0.25">
      <c r="A188" s="37"/>
      <c r="B188" s="37"/>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row>
    <row r="189" spans="1:41" x14ac:dyDescent="0.25">
      <c r="A189" s="37"/>
      <c r="B189" s="37"/>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row>
    <row r="190" spans="1:41" x14ac:dyDescent="0.25">
      <c r="A190" s="37"/>
      <c r="B190" s="37"/>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row>
    <row r="191" spans="1:41" x14ac:dyDescent="0.25">
      <c r="A191" s="37"/>
      <c r="B191" s="37"/>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row>
    <row r="192" spans="1:41" x14ac:dyDescent="0.25">
      <c r="A192" s="37"/>
      <c r="B192" s="37"/>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row>
    <row r="193" spans="1:41" x14ac:dyDescent="0.25">
      <c r="A193" s="37"/>
      <c r="B193" s="37"/>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row>
    <row r="194" spans="1:41" x14ac:dyDescent="0.25">
      <c r="A194" s="37"/>
      <c r="B194" s="37"/>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row>
    <row r="195" spans="1:41" x14ac:dyDescent="0.25">
      <c r="A195" s="37"/>
      <c r="B195" s="37"/>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row>
    <row r="196" spans="1:41" x14ac:dyDescent="0.25">
      <c r="A196" s="37"/>
      <c r="B196" s="37"/>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row>
    <row r="197" spans="1:41" x14ac:dyDescent="0.25">
      <c r="A197" s="37"/>
      <c r="B197" s="37"/>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row>
    <row r="198" spans="1:41" x14ac:dyDescent="0.25">
      <c r="A198" s="37"/>
      <c r="B198" s="37"/>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row>
    <row r="199" spans="1:41" x14ac:dyDescent="0.25">
      <c r="A199" s="37"/>
      <c r="B199" s="37"/>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row>
    <row r="200" spans="1:41" x14ac:dyDescent="0.25">
      <c r="A200" s="37"/>
      <c r="B200" s="37"/>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row>
    <row r="201" spans="1:41" x14ac:dyDescent="0.25">
      <c r="A201" s="37"/>
      <c r="B201" s="37"/>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row>
    <row r="202" spans="1:41" x14ac:dyDescent="0.25">
      <c r="A202" s="37"/>
      <c r="B202" s="37"/>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row>
    <row r="203" spans="1:41" x14ac:dyDescent="0.25">
      <c r="A203" s="37"/>
      <c r="B203" s="37"/>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row>
    <row r="204" spans="1:41" x14ac:dyDescent="0.25">
      <c r="A204" s="37"/>
      <c r="B204" s="37"/>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row>
    <row r="205" spans="1:41" x14ac:dyDescent="0.25">
      <c r="A205" s="37"/>
      <c r="B205" s="37"/>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row>
    <row r="206" spans="1:41" x14ac:dyDescent="0.25">
      <c r="A206" s="37"/>
      <c r="B206" s="37"/>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row>
    <row r="207" spans="1:41" x14ac:dyDescent="0.25">
      <c r="A207" s="37"/>
      <c r="B207" s="37"/>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row>
    <row r="208" spans="1:41" x14ac:dyDescent="0.25">
      <c r="A208" s="37"/>
      <c r="B208" s="37"/>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row>
    <row r="209" spans="1:41" x14ac:dyDescent="0.25">
      <c r="A209" s="37"/>
      <c r="B209" s="37"/>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row>
    <row r="210" spans="1:41" x14ac:dyDescent="0.25">
      <c r="A210" s="37"/>
      <c r="B210" s="37"/>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row>
    <row r="211" spans="1:41" x14ac:dyDescent="0.25">
      <c r="A211" s="37"/>
      <c r="B211" s="37"/>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row>
    <row r="212" spans="1:41" x14ac:dyDescent="0.25">
      <c r="A212" s="37"/>
      <c r="B212" s="37"/>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row>
    <row r="213" spans="1:41" x14ac:dyDescent="0.25">
      <c r="A213" s="37"/>
      <c r="B213" s="37"/>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row>
    <row r="214" spans="1:41" x14ac:dyDescent="0.25">
      <c r="A214" s="37"/>
      <c r="B214" s="37"/>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row>
    <row r="215" spans="1:41" x14ac:dyDescent="0.25">
      <c r="A215" s="37"/>
      <c r="B215" s="37"/>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row>
    <row r="216" spans="1:41" x14ac:dyDescent="0.25">
      <c r="A216" s="37"/>
      <c r="B216" s="37"/>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row>
    <row r="217" spans="1:41" x14ac:dyDescent="0.25">
      <c r="A217" s="37"/>
      <c r="B217" s="37"/>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row>
    <row r="218" spans="1:41" x14ac:dyDescent="0.25">
      <c r="A218" s="37"/>
      <c r="B218" s="37"/>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row>
    <row r="219" spans="1:41" x14ac:dyDescent="0.25">
      <c r="A219" s="37"/>
      <c r="B219" s="37"/>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row>
    <row r="220" spans="1:41" x14ac:dyDescent="0.25">
      <c r="A220" s="37"/>
      <c r="B220" s="37"/>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row>
    <row r="221" spans="1:41" x14ac:dyDescent="0.25">
      <c r="A221" s="37"/>
      <c r="B221" s="37"/>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row>
    <row r="222" spans="1:41" x14ac:dyDescent="0.25">
      <c r="A222" s="37"/>
      <c r="B222" s="37"/>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row>
    <row r="223" spans="1:41" x14ac:dyDescent="0.25">
      <c r="A223" s="37"/>
      <c r="B223" s="37"/>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row>
    <row r="224" spans="1:41" x14ac:dyDescent="0.25">
      <c r="A224" s="37"/>
      <c r="B224" s="37"/>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row>
    <row r="225" spans="1:41" x14ac:dyDescent="0.25">
      <c r="A225" s="37"/>
      <c r="B225" s="37"/>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row>
    <row r="226" spans="1:41" x14ac:dyDescent="0.25">
      <c r="A226" s="37"/>
      <c r="B226" s="37"/>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row>
    <row r="227" spans="1:41" x14ac:dyDescent="0.25">
      <c r="A227" s="37"/>
      <c r="B227" s="37"/>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row>
    <row r="228" spans="1:41" x14ac:dyDescent="0.25">
      <c r="A228" s="37"/>
      <c r="B228" s="37"/>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row>
    <row r="229" spans="1:41" x14ac:dyDescent="0.25">
      <c r="A229" s="37"/>
      <c r="B229" s="37"/>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row>
    <row r="230" spans="1:41" x14ac:dyDescent="0.25">
      <c r="A230" s="37"/>
      <c r="B230" s="37"/>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row>
    <row r="231" spans="1:41" x14ac:dyDescent="0.25">
      <c r="A231" s="37"/>
      <c r="B231" s="37"/>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row>
    <row r="232" spans="1:41" x14ac:dyDescent="0.25">
      <c r="A232" s="37"/>
      <c r="B232" s="37"/>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row>
    <row r="233" spans="1:41" x14ac:dyDescent="0.25">
      <c r="A233" s="37"/>
      <c r="B233" s="37"/>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row>
    <row r="234" spans="1:41" x14ac:dyDescent="0.25">
      <c r="A234" s="37"/>
      <c r="B234" s="37"/>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row>
    <row r="235" spans="1:41" x14ac:dyDescent="0.25">
      <c r="A235" s="37"/>
      <c r="B235" s="37"/>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row>
    <row r="236" spans="1:41" x14ac:dyDescent="0.25">
      <c r="A236" s="37"/>
      <c r="B236" s="37"/>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row>
    <row r="237" spans="1:41" x14ac:dyDescent="0.25">
      <c r="A237" s="37"/>
      <c r="B237" s="37"/>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row>
    <row r="238" spans="1:41" x14ac:dyDescent="0.25">
      <c r="A238" s="37"/>
      <c r="B238" s="37"/>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row>
    <row r="239" spans="1:41" x14ac:dyDescent="0.25">
      <c r="A239" s="37"/>
      <c r="B239" s="37"/>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row>
    <row r="240" spans="1:41" x14ac:dyDescent="0.25">
      <c r="A240" s="37"/>
      <c r="B240" s="37"/>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row>
    <row r="241" spans="1:41" x14ac:dyDescent="0.25">
      <c r="A241" s="37"/>
      <c r="B241" s="37"/>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row>
    <row r="242" spans="1:41" x14ac:dyDescent="0.25">
      <c r="A242" s="37"/>
      <c r="B242" s="37"/>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row>
    <row r="243" spans="1:41" x14ac:dyDescent="0.25">
      <c r="A243" s="37"/>
      <c r="B243" s="37"/>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row>
    <row r="244" spans="1:41" x14ac:dyDescent="0.25">
      <c r="A244" s="37"/>
      <c r="B244" s="37"/>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row>
    <row r="245" spans="1:41" x14ac:dyDescent="0.25">
      <c r="A245" s="37"/>
      <c r="B245" s="37"/>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row>
    <row r="246" spans="1:41" x14ac:dyDescent="0.25">
      <c r="A246" s="37"/>
      <c r="B246" s="37"/>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row>
    <row r="247" spans="1:41" x14ac:dyDescent="0.25">
      <c r="A247" s="37"/>
      <c r="B247" s="37"/>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row>
    <row r="248" spans="1:41" x14ac:dyDescent="0.25">
      <c r="A248" s="37"/>
      <c r="B248" s="37"/>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row>
    <row r="249" spans="1:41" x14ac:dyDescent="0.25">
      <c r="A249" s="37"/>
      <c r="B249" s="37"/>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row>
    <row r="250" spans="1:41" x14ac:dyDescent="0.25">
      <c r="A250" s="37"/>
      <c r="B250" s="37"/>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row>
    <row r="251" spans="1:41" x14ac:dyDescent="0.25">
      <c r="A251" s="37"/>
      <c r="B251" s="37"/>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row>
    <row r="252" spans="1:41" x14ac:dyDescent="0.25">
      <c r="A252" s="37"/>
      <c r="B252" s="37"/>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row>
    <row r="253" spans="1:41" x14ac:dyDescent="0.25">
      <c r="A253" s="37"/>
      <c r="B253" s="37"/>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row>
    <row r="254" spans="1:41" x14ac:dyDescent="0.25">
      <c r="A254" s="37"/>
      <c r="B254" s="37"/>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row>
    <row r="255" spans="1:41" x14ac:dyDescent="0.25">
      <c r="A255" s="37"/>
      <c r="B255" s="37"/>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row>
    <row r="256" spans="1:41" x14ac:dyDescent="0.25">
      <c r="A256" s="37"/>
      <c r="B256" s="37"/>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row>
    <row r="257" spans="1:41" x14ac:dyDescent="0.25">
      <c r="A257" s="37"/>
      <c r="B257" s="37"/>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row>
    <row r="258" spans="1:41" x14ac:dyDescent="0.25">
      <c r="A258" s="37"/>
      <c r="B258" s="37"/>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row>
    <row r="259" spans="1:41" x14ac:dyDescent="0.25">
      <c r="A259" s="37"/>
      <c r="B259" s="37"/>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row>
    <row r="260" spans="1:41" x14ac:dyDescent="0.25">
      <c r="A260" s="37"/>
      <c r="B260" s="37"/>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row>
    <row r="261" spans="1:41" x14ac:dyDescent="0.25">
      <c r="A261" s="37"/>
      <c r="B261" s="37"/>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row>
    <row r="262" spans="1:41" x14ac:dyDescent="0.25">
      <c r="A262" s="37"/>
      <c r="B262" s="37"/>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row>
    <row r="263" spans="1:41" x14ac:dyDescent="0.25">
      <c r="A263" s="37"/>
      <c r="B263" s="37"/>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row>
    <row r="264" spans="1:41" x14ac:dyDescent="0.25">
      <c r="A264" s="37"/>
      <c r="B264" s="37"/>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row>
    <row r="265" spans="1:41" x14ac:dyDescent="0.25">
      <c r="A265" s="37"/>
      <c r="B265" s="37"/>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row>
    <row r="266" spans="1:41" x14ac:dyDescent="0.25">
      <c r="A266" s="37"/>
      <c r="B266" s="37"/>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row>
    <row r="267" spans="1:41" x14ac:dyDescent="0.25">
      <c r="A267" s="37"/>
      <c r="B267" s="37"/>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row>
    <row r="268" spans="1:41" x14ac:dyDescent="0.25">
      <c r="A268" s="37"/>
      <c r="B268" s="37"/>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row>
    <row r="269" spans="1:41" x14ac:dyDescent="0.25">
      <c r="A269" s="37"/>
      <c r="B269" s="37"/>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row>
    <row r="270" spans="1:41" x14ac:dyDescent="0.25">
      <c r="A270" s="37"/>
      <c r="B270" s="37"/>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row>
    <row r="271" spans="1:41" x14ac:dyDescent="0.25">
      <c r="A271" s="37"/>
      <c r="B271" s="37"/>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row>
    <row r="272" spans="1:41" x14ac:dyDescent="0.25">
      <c r="A272" s="37"/>
      <c r="B272" s="37"/>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row>
    <row r="273" spans="1:41" x14ac:dyDescent="0.25">
      <c r="A273" s="37"/>
      <c r="B273" s="37"/>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row>
    <row r="274" spans="1:41" x14ac:dyDescent="0.25">
      <c r="A274" s="37"/>
      <c r="B274" s="37"/>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row>
    <row r="275" spans="1:41" x14ac:dyDescent="0.25">
      <c r="A275" s="37"/>
      <c r="B275" s="37"/>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row>
    <row r="276" spans="1:41" x14ac:dyDescent="0.25">
      <c r="A276" s="37"/>
      <c r="B276" s="37"/>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row>
    <row r="277" spans="1:41" x14ac:dyDescent="0.25">
      <c r="A277" s="37"/>
      <c r="B277" s="37"/>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row>
    <row r="278" spans="1:41" x14ac:dyDescent="0.25">
      <c r="A278" s="37"/>
      <c r="B278" s="37"/>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row>
    <row r="279" spans="1:41" x14ac:dyDescent="0.25">
      <c r="A279" s="37"/>
      <c r="B279" s="37"/>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row>
    <row r="280" spans="1:41" x14ac:dyDescent="0.25">
      <c r="A280" s="37"/>
      <c r="B280" s="37"/>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row>
    <row r="281" spans="1:41" x14ac:dyDescent="0.25">
      <c r="A281" s="37"/>
      <c r="B281" s="37"/>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row>
    <row r="282" spans="1:41" x14ac:dyDescent="0.25">
      <c r="A282" s="37"/>
      <c r="B282" s="37"/>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row>
    <row r="283" spans="1:41" x14ac:dyDescent="0.25">
      <c r="A283" s="37"/>
      <c r="B283" s="37"/>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row>
    <row r="284" spans="1:41" x14ac:dyDescent="0.25">
      <c r="A284" s="37"/>
      <c r="B284" s="37"/>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row>
    <row r="285" spans="1:41" x14ac:dyDescent="0.25">
      <c r="A285" s="37"/>
      <c r="B285" s="37"/>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row>
    <row r="286" spans="1:41" x14ac:dyDescent="0.25">
      <c r="A286" s="37"/>
      <c r="B286" s="37"/>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row>
    <row r="287" spans="1:41" x14ac:dyDescent="0.25">
      <c r="A287" s="37"/>
      <c r="B287" s="37"/>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row>
    <row r="288" spans="1:41" x14ac:dyDescent="0.25">
      <c r="A288" s="37"/>
      <c r="B288" s="37"/>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row>
    <row r="289" spans="1:41" x14ac:dyDescent="0.25">
      <c r="A289" s="37"/>
      <c r="B289" s="37"/>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row>
    <row r="290" spans="1:41" x14ac:dyDescent="0.25">
      <c r="A290" s="37"/>
      <c r="B290" s="37"/>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row>
    <row r="291" spans="1:41" x14ac:dyDescent="0.25">
      <c r="A291" s="37"/>
      <c r="B291" s="37"/>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row>
    <row r="292" spans="1:41" x14ac:dyDescent="0.25">
      <c r="A292" s="37"/>
      <c r="B292" s="37"/>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row>
    <row r="293" spans="1:41" x14ac:dyDescent="0.25">
      <c r="A293" s="37"/>
      <c r="B293" s="37"/>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row>
    <row r="294" spans="1:41" x14ac:dyDescent="0.25">
      <c r="A294" s="37"/>
      <c r="B294" s="37"/>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row>
    <row r="295" spans="1:41" x14ac:dyDescent="0.25">
      <c r="A295" s="37"/>
      <c r="B295" s="37"/>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row>
    <row r="296" spans="1:41" x14ac:dyDescent="0.25">
      <c r="A296" s="37"/>
      <c r="B296" s="37"/>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row>
    <row r="297" spans="1:41" x14ac:dyDescent="0.25">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row>
    <row r="298" spans="1:41" x14ac:dyDescent="0.25">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row>
    <row r="299" spans="1:41" x14ac:dyDescent="0.25">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row>
    <row r="300" spans="1:41" x14ac:dyDescent="0.25">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row>
  </sheetData>
  <sheetProtection algorithmName="SHA-512" hashValue="Rn6XexlM3ALFQ1L0F7Pc/OfenMMoKMXcEGgddCX5dw0b+QQkM7sMJa/Q5o0K0D8zmC1i3y3A6GCjgC/5PtPbPg==" saltValue="LUWjZZaNgxQ3gM3dnIUraA==" spinCount="100000" sheet="1" objects="1" scenarios="1"/>
  <mergeCells count="9">
    <mergeCell ref="A1:F2"/>
    <mergeCell ref="G14:H14"/>
    <mergeCell ref="D5:D6"/>
    <mergeCell ref="A5:A6"/>
    <mergeCell ref="B5:B6"/>
    <mergeCell ref="C5:C6"/>
    <mergeCell ref="E5:E6"/>
    <mergeCell ref="G5:G6"/>
    <mergeCell ref="F5:F6"/>
  </mergeCells>
  <dataValidations count="4">
    <dataValidation allowBlank="1" showInputMessage="1" showErrorMessage="1" promptTitle="This cannot be changed/edited" prompt="This part of the calculator cannot be edited or changed._x000a__x000a_The correct value for this field will be automatically calculated based on the OA population provided in the white box to the left (i.e. cell A7)" sqref="C7:F8" xr:uid="{00000000-0002-0000-0100-000000000000}"/>
    <dataValidation allowBlank="1" showInputMessage="1" showErrorMessage="1" promptTitle="This cannot be edited/changed" prompt="This part of the calculator cannot be edited or changed._x000a__x000a_Simply add in the total OA population for an specific area/location above (i.e. cell A7)._x000a__x000a_The correct value for this field will be automatically calculated based on the OA population provided." sqref="A11:F11" xr:uid="{00000000-0002-0000-0100-000001000000}"/>
    <dataValidation allowBlank="1" showInputMessage="1" showErrorMessage="1" promptTitle="This cannot be changed/edited" prompt="To input the delivery costs per person/participant click on the tab below 'Delivery input' and add in each of the unit costs list._x000a__x000a_The delivery cost per person will be automatically calculated and added to the cost saving and ROI model_x000a__x000a_" sqref="B7:B8" xr:uid="{00000000-0002-0000-0100-000002000000}"/>
    <dataValidation allowBlank="1" showInputMessage="1" showErrorMessage="1" promptTitle="This cannot be changed/edited" prompt="This part of the calculator cannot be edited or changed._x000a__x000a_The ROI will be automatically calculated based on the OA population provided in the white box to the left (i.e. cell A7) and the cost of deliver per person." sqref="G7:G8" xr:uid="{00000000-0002-0000-0100-000003000000}"/>
  </dataValidations>
  <hyperlinks>
    <hyperlink ref="A5:A6" r:id="rId1" display="OA population (click here to go to the Versus Arthritis MSK calculator and search for the local OA knee and hip population i.e. this is the NO. OF CASES for knee and hip OA. For your local knee AND hip population add these two values together before putting them into the cell below)" xr:uid="{00000000-0004-0000-0100-000000000000}"/>
  </hyperlinks>
  <printOptions headings="1"/>
  <pageMargins left="0.25" right="0.25" top="0.75" bottom="0.75" header="0.3" footer="0.3"/>
  <pageSetup paperSize="9" scale="53" fitToHeight="0" orientation="landscape" r:id="rId2"/>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Delivery inputs</vt:lpstr>
      <vt:lpstr>Cost Savings and ROI model</vt:lpstr>
      <vt:lpstr>'Cost Savings and ROI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Hurley</dc:creator>
  <cp:lastModifiedBy>Isabel</cp:lastModifiedBy>
  <cp:lastPrinted>2015-03-27T14:08:39Z</cp:lastPrinted>
  <dcterms:created xsi:type="dcterms:W3CDTF">2015-01-19T17:05:20Z</dcterms:created>
  <dcterms:modified xsi:type="dcterms:W3CDTF">2019-10-30T15:37:36Z</dcterms:modified>
</cp:coreProperties>
</file>